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270" windowWidth="11115" windowHeight="6150" firstSheet="1" activeTab="7"/>
  </bookViews>
  <sheets>
    <sheet name="Ind w dal" sheetId="6" r:id="rId1"/>
    <sheet name="Ind 60 m." sheetId="1" r:id="rId2"/>
    <sheet name="Ind 600 m." sheetId="5" r:id="rId3"/>
    <sheet name="Ind wzwyż" sheetId="7" r:id="rId4"/>
    <sheet name="Ind Palantówka" sheetId="8" r:id="rId5"/>
    <sheet name="Klas. Ind." sheetId="9" r:id="rId6"/>
    <sheet name="PROTOKOŁY" sheetId="2" r:id="rId7"/>
    <sheet name="PUNKTACJA" sheetId="4" r:id="rId8"/>
    <sheet name="TABELA" sheetId="3" state="hidden" r:id="rId9"/>
  </sheets>
  <definedNames>
    <definedName name="_xlnm._FilterDatabase" localSheetId="6" hidden="1">PROTOKOŁY!$A$1:$R$288</definedName>
  </definedNames>
  <calcPr calcId="125725"/>
</workbook>
</file>

<file path=xl/calcChain.xml><?xml version="1.0" encoding="utf-8"?>
<calcChain xmlns="http://schemas.openxmlformats.org/spreadsheetml/2006/main">
  <c r="I2" i="2"/>
  <c r="K2"/>
  <c r="M2"/>
  <c r="I3"/>
  <c r="K3"/>
  <c r="M3"/>
  <c r="I4"/>
  <c r="K4"/>
  <c r="M4"/>
  <c r="I5"/>
  <c r="K5"/>
  <c r="M5"/>
  <c r="I6"/>
  <c r="K6"/>
  <c r="M6"/>
  <c r="I7"/>
  <c r="K7"/>
  <c r="M7"/>
  <c r="I8"/>
  <c r="K8"/>
  <c r="M8"/>
  <c r="I9"/>
  <c r="K9"/>
  <c r="M9"/>
  <c r="I10"/>
  <c r="K10"/>
  <c r="M10"/>
  <c r="I11"/>
  <c r="K11"/>
  <c r="M11"/>
  <c r="I12"/>
  <c r="K12"/>
  <c r="M12"/>
  <c r="I13"/>
  <c r="K13"/>
  <c r="M13"/>
  <c r="I14"/>
  <c r="K14"/>
  <c r="M14"/>
  <c r="I15"/>
  <c r="K15"/>
  <c r="M15"/>
  <c r="I16"/>
  <c r="K16"/>
  <c r="M16"/>
  <c r="I17"/>
  <c r="K17"/>
  <c r="M17"/>
  <c r="I18"/>
  <c r="K18"/>
  <c r="M18"/>
  <c r="O18"/>
  <c r="I19"/>
  <c r="K19"/>
  <c r="M19"/>
  <c r="I20"/>
  <c r="K20"/>
  <c r="M20"/>
  <c r="O20"/>
  <c r="I21"/>
  <c r="K21"/>
  <c r="M21"/>
  <c r="G22"/>
  <c r="I22"/>
  <c r="K22"/>
  <c r="M22"/>
  <c r="O22"/>
  <c r="I23"/>
  <c r="K23"/>
  <c r="M23"/>
  <c r="G24"/>
  <c r="I24"/>
  <c r="K24"/>
  <c r="M24"/>
  <c r="O24"/>
  <c r="I25"/>
  <c r="K25"/>
  <c r="M25"/>
  <c r="I26"/>
  <c r="K26"/>
  <c r="M26"/>
  <c r="I27"/>
  <c r="K27"/>
  <c r="M27"/>
  <c r="I28"/>
  <c r="K28"/>
  <c r="M28"/>
  <c r="I29"/>
  <c r="K29"/>
  <c r="M29"/>
  <c r="I30"/>
  <c r="K30"/>
  <c r="M30"/>
  <c r="I31"/>
  <c r="K31"/>
  <c r="M31"/>
  <c r="I32"/>
  <c r="K32"/>
  <c r="M32"/>
  <c r="I33"/>
  <c r="K33"/>
  <c r="M33"/>
  <c r="O33"/>
  <c r="I34"/>
  <c r="K34"/>
  <c r="M34"/>
  <c r="I35"/>
  <c r="K35"/>
  <c r="M35"/>
  <c r="I36"/>
  <c r="K36"/>
  <c r="M36"/>
  <c r="I37"/>
  <c r="K37"/>
  <c r="M37"/>
  <c r="I38"/>
  <c r="K38"/>
  <c r="M38"/>
  <c r="I39"/>
  <c r="K39"/>
  <c r="M39"/>
  <c r="I40"/>
  <c r="K40"/>
  <c r="M40"/>
  <c r="I41"/>
  <c r="K41"/>
  <c r="M41"/>
  <c r="I42"/>
  <c r="K42"/>
  <c r="M42"/>
  <c r="G43"/>
  <c r="I43"/>
  <c r="K43"/>
  <c r="M43"/>
  <c r="O43"/>
  <c r="G44"/>
  <c r="I44"/>
  <c r="K44"/>
  <c r="M44"/>
  <c r="I45"/>
  <c r="K45"/>
  <c r="M45"/>
  <c r="I46"/>
  <c r="K46"/>
  <c r="M46"/>
  <c r="O46"/>
  <c r="I47"/>
  <c r="K47"/>
  <c r="M47"/>
  <c r="I48"/>
  <c r="K48"/>
  <c r="M48"/>
  <c r="I49"/>
  <c r="K49"/>
  <c r="M49"/>
  <c r="I50"/>
  <c r="K50"/>
  <c r="M50"/>
  <c r="O50"/>
  <c r="I51"/>
  <c r="K51"/>
  <c r="M51"/>
  <c r="I52"/>
  <c r="K52"/>
  <c r="M52"/>
  <c r="I53"/>
  <c r="K53"/>
  <c r="M53"/>
  <c r="I54"/>
  <c r="K54"/>
  <c r="M54"/>
  <c r="I55"/>
  <c r="K55"/>
  <c r="M55"/>
  <c r="I56"/>
  <c r="K56"/>
  <c r="M56"/>
  <c r="O56"/>
  <c r="I57"/>
  <c r="K57"/>
  <c r="M57"/>
  <c r="I58"/>
  <c r="K58"/>
  <c r="M58"/>
  <c r="I59"/>
  <c r="K59"/>
  <c r="M59"/>
  <c r="I60"/>
  <c r="K60"/>
  <c r="M60"/>
  <c r="I61"/>
  <c r="K61"/>
  <c r="M61"/>
  <c r="I62"/>
  <c r="K62"/>
  <c r="M62"/>
  <c r="I63"/>
  <c r="K63"/>
  <c r="M63"/>
  <c r="I64"/>
  <c r="K64"/>
  <c r="M64"/>
  <c r="I65"/>
  <c r="K65"/>
  <c r="M65"/>
  <c r="I66"/>
  <c r="K66"/>
  <c r="M66"/>
  <c r="I67"/>
  <c r="K67"/>
  <c r="M67"/>
  <c r="I68"/>
  <c r="K68"/>
  <c r="M68"/>
  <c r="I69"/>
  <c r="K69"/>
  <c r="M69"/>
  <c r="O69"/>
  <c r="I70"/>
  <c r="K70"/>
  <c r="M70"/>
  <c r="I71"/>
  <c r="K71"/>
  <c r="M71"/>
  <c r="I72"/>
  <c r="K72"/>
  <c r="M72"/>
  <c r="I73"/>
  <c r="K73"/>
  <c r="M73"/>
  <c r="I74"/>
  <c r="K74"/>
  <c r="M74"/>
  <c r="I75"/>
  <c r="K75"/>
  <c r="M75"/>
  <c r="I76"/>
  <c r="K76"/>
  <c r="M76"/>
  <c r="I77"/>
  <c r="K77"/>
  <c r="M77"/>
  <c r="I78"/>
  <c r="K78"/>
  <c r="M78"/>
  <c r="I79"/>
  <c r="K79"/>
  <c r="M79"/>
  <c r="G80"/>
  <c r="I80"/>
  <c r="K80"/>
  <c r="M80"/>
  <c r="I81"/>
  <c r="K81"/>
  <c r="M81"/>
  <c r="I82"/>
  <c r="K82"/>
  <c r="M82"/>
  <c r="I83"/>
  <c r="K83"/>
  <c r="M83"/>
  <c r="I84"/>
  <c r="K84"/>
  <c r="M84"/>
  <c r="I85"/>
  <c r="K85"/>
  <c r="M85"/>
  <c r="I86"/>
  <c r="K86"/>
  <c r="M86"/>
  <c r="I87"/>
  <c r="K87"/>
  <c r="M87"/>
  <c r="I88"/>
  <c r="K88"/>
  <c r="M88"/>
  <c r="I89"/>
  <c r="K89"/>
  <c r="M89"/>
  <c r="O89"/>
  <c r="I90"/>
  <c r="K90"/>
  <c r="M90"/>
  <c r="I91"/>
  <c r="K91"/>
  <c r="M91"/>
  <c r="O91"/>
  <c r="I92"/>
  <c r="K92"/>
  <c r="M92"/>
  <c r="G93"/>
  <c r="P93" s="1"/>
  <c r="I93"/>
  <c r="K93"/>
  <c r="M93"/>
  <c r="I94"/>
  <c r="K94"/>
  <c r="M94"/>
  <c r="I95"/>
  <c r="K95"/>
  <c r="M95"/>
  <c r="I96"/>
  <c r="K96"/>
  <c r="M96"/>
  <c r="I97"/>
  <c r="K97"/>
  <c r="M97"/>
  <c r="I98"/>
  <c r="K98"/>
  <c r="M98"/>
  <c r="I99"/>
  <c r="K99"/>
  <c r="M99"/>
  <c r="I100"/>
  <c r="K100"/>
  <c r="M100"/>
  <c r="I101"/>
  <c r="K101"/>
  <c r="M101"/>
  <c r="I102"/>
  <c r="K102"/>
  <c r="M102"/>
  <c r="I103"/>
  <c r="K103"/>
  <c r="M103"/>
  <c r="I104"/>
  <c r="K104"/>
  <c r="M104"/>
  <c r="I105"/>
  <c r="K105"/>
  <c r="M105"/>
  <c r="I106"/>
  <c r="K106"/>
  <c r="M106"/>
  <c r="I107"/>
  <c r="K107"/>
  <c r="M107"/>
  <c r="I108"/>
  <c r="K108"/>
  <c r="M108"/>
  <c r="I109"/>
  <c r="K109"/>
  <c r="M109"/>
  <c r="I110"/>
  <c r="K110"/>
  <c r="M110"/>
  <c r="O110"/>
  <c r="I111"/>
  <c r="K111"/>
  <c r="M111"/>
  <c r="I112"/>
  <c r="K112"/>
  <c r="M112"/>
  <c r="I113"/>
  <c r="K113"/>
  <c r="M113"/>
  <c r="I114"/>
  <c r="K114"/>
  <c r="M114"/>
  <c r="I115"/>
  <c r="K115"/>
  <c r="M115"/>
  <c r="I116"/>
  <c r="K116"/>
  <c r="M116"/>
  <c r="G117"/>
  <c r="I117"/>
  <c r="K117"/>
  <c r="M117"/>
  <c r="O117"/>
  <c r="I118"/>
  <c r="K118"/>
  <c r="M118"/>
  <c r="G119"/>
  <c r="I119"/>
  <c r="K119"/>
  <c r="M119"/>
  <c r="O119"/>
  <c r="I120"/>
  <c r="K120"/>
  <c r="M120"/>
  <c r="G121"/>
  <c r="I121"/>
  <c r="K121"/>
  <c r="M121"/>
  <c r="I122"/>
  <c r="K122"/>
  <c r="M122"/>
  <c r="I123"/>
  <c r="K123"/>
  <c r="M123"/>
  <c r="I124"/>
  <c r="K124"/>
  <c r="M124"/>
  <c r="I125"/>
  <c r="K125"/>
  <c r="M125"/>
  <c r="O125"/>
  <c r="I126"/>
  <c r="K126"/>
  <c r="M126"/>
  <c r="I127"/>
  <c r="K127"/>
  <c r="M127"/>
  <c r="O127"/>
  <c r="G128"/>
  <c r="I128"/>
  <c r="K128"/>
  <c r="M128"/>
  <c r="O128"/>
  <c r="I129"/>
  <c r="K129"/>
  <c r="M129"/>
  <c r="I130"/>
  <c r="K130"/>
  <c r="M130"/>
  <c r="I131"/>
  <c r="K131"/>
  <c r="M131"/>
  <c r="I132"/>
  <c r="K132"/>
  <c r="M132"/>
  <c r="I133"/>
  <c r="K133"/>
  <c r="M133"/>
  <c r="G134"/>
  <c r="I134"/>
  <c r="K134"/>
  <c r="M134"/>
  <c r="O135"/>
  <c r="O136"/>
  <c r="O137"/>
  <c r="O138"/>
  <c r="O139"/>
  <c r="O140"/>
  <c r="O141"/>
  <c r="O142"/>
  <c r="O143"/>
  <c r="O144"/>
  <c r="O145"/>
  <c r="O147"/>
  <c r="O148"/>
  <c r="O153"/>
  <c r="O154"/>
  <c r="O155"/>
  <c r="O161"/>
  <c r="O164"/>
  <c r="O167"/>
  <c r="O169"/>
  <c r="O170"/>
  <c r="O172"/>
  <c r="O173"/>
  <c r="O177"/>
  <c r="O178"/>
  <c r="O179"/>
  <c r="O180"/>
  <c r="O182"/>
  <c r="O187"/>
  <c r="O191"/>
  <c r="O192"/>
  <c r="O193"/>
  <c r="O194"/>
  <c r="O199"/>
  <c r="O200"/>
  <c r="O201"/>
  <c r="O206"/>
  <c r="O207"/>
  <c r="O208"/>
  <c r="O209"/>
  <c r="O210"/>
  <c r="O216"/>
  <c r="O218"/>
  <c r="O219"/>
  <c r="O222"/>
  <c r="O223"/>
  <c r="O224"/>
  <c r="O225"/>
  <c r="O228"/>
  <c r="O229"/>
  <c r="O234"/>
  <c r="O235"/>
  <c r="O238"/>
  <c r="O239"/>
  <c r="T44"/>
  <c r="O44" s="1"/>
  <c r="S44"/>
  <c r="T46"/>
  <c r="S46"/>
  <c r="G46" s="1"/>
  <c r="T48"/>
  <c r="O48" s="1"/>
  <c r="S48"/>
  <c r="G48" s="1"/>
  <c r="T50"/>
  <c r="T52"/>
  <c r="O52" s="1"/>
  <c r="T54"/>
  <c r="O54" s="1"/>
  <c r="S54"/>
  <c r="G54" s="1"/>
  <c r="T56"/>
  <c r="T57"/>
  <c r="O57" s="1"/>
  <c r="T58"/>
  <c r="O58" s="1"/>
  <c r="T59"/>
  <c r="O59" s="1"/>
  <c r="S59"/>
  <c r="G59" s="1"/>
  <c r="T60"/>
  <c r="T61"/>
  <c r="O61" s="1"/>
  <c r="S61"/>
  <c r="G61" s="1"/>
  <c r="T62"/>
  <c r="O62" s="1"/>
  <c r="T63"/>
  <c r="O63" s="1"/>
  <c r="S63"/>
  <c r="G63" s="1"/>
  <c r="T64"/>
  <c r="O64" s="1"/>
  <c r="T65"/>
  <c r="O65" s="1"/>
  <c r="T66"/>
  <c r="O66" s="1"/>
  <c r="T67"/>
  <c r="O67" s="1"/>
  <c r="T68"/>
  <c r="O68" s="1"/>
  <c r="T69"/>
  <c r="T70"/>
  <c r="O70" s="1"/>
  <c r="T71"/>
  <c r="O71" s="1"/>
  <c r="T72"/>
  <c r="T73"/>
  <c r="T74"/>
  <c r="O74" s="1"/>
  <c r="T75"/>
  <c r="O75" s="1"/>
  <c r="T76"/>
  <c r="T77"/>
  <c r="O77" s="1"/>
  <c r="T78"/>
  <c r="O78" s="1"/>
  <c r="T79"/>
  <c r="O79" s="1"/>
  <c r="S79"/>
  <c r="G79" s="1"/>
  <c r="T80"/>
  <c r="O80" s="1"/>
  <c r="T81"/>
  <c r="O81" s="1"/>
  <c r="S81"/>
  <c r="G81" s="1"/>
  <c r="T82"/>
  <c r="O82" s="1"/>
  <c r="T83"/>
  <c r="O83" s="1"/>
  <c r="S83"/>
  <c r="G83" s="1"/>
  <c r="P83" s="1"/>
  <c r="T84"/>
  <c r="O84" s="1"/>
  <c r="T85"/>
  <c r="O85" s="1"/>
  <c r="T86"/>
  <c r="O86" s="1"/>
  <c r="T87"/>
  <c r="O87" s="1"/>
  <c r="S87"/>
  <c r="G87" s="1"/>
  <c r="T88"/>
  <c r="O88" s="1"/>
  <c r="T89"/>
  <c r="S89"/>
  <c r="G89" s="1"/>
  <c r="T90"/>
  <c r="O90" s="1"/>
  <c r="T91"/>
  <c r="S91"/>
  <c r="G91" s="1"/>
  <c r="T92"/>
  <c r="O92" s="1"/>
  <c r="T93"/>
  <c r="O93" s="1"/>
  <c r="T94"/>
  <c r="O94" s="1"/>
  <c r="T95"/>
  <c r="O95" s="1"/>
  <c r="T96"/>
  <c r="O96" s="1"/>
  <c r="T97"/>
  <c r="O97" s="1"/>
  <c r="T98"/>
  <c r="O98" s="1"/>
  <c r="T99"/>
  <c r="O99" s="1"/>
  <c r="T100"/>
  <c r="O100" s="1"/>
  <c r="T101"/>
  <c r="O101" s="1"/>
  <c r="T102"/>
  <c r="O102" s="1"/>
  <c r="T103"/>
  <c r="O103" s="1"/>
  <c r="T104"/>
  <c r="O104" s="1"/>
  <c r="T105"/>
  <c r="O105" s="1"/>
  <c r="T106"/>
  <c r="O106" s="1"/>
  <c r="T107"/>
  <c r="O107" s="1"/>
  <c r="S107"/>
  <c r="G107" s="1"/>
  <c r="P107" s="1"/>
  <c r="R109" i="9" s="1"/>
  <c r="S109" s="1"/>
  <c r="O109" s="1"/>
  <c r="S108" i="2"/>
  <c r="G108" s="1"/>
  <c r="T108"/>
  <c r="O108" s="1"/>
  <c r="S109"/>
  <c r="G109" s="1"/>
  <c r="T109"/>
  <c r="O109" s="1"/>
  <c r="S110"/>
  <c r="G110" s="1"/>
  <c r="T110"/>
  <c r="S111"/>
  <c r="G111" s="1"/>
  <c r="T111"/>
  <c r="O111" s="1"/>
  <c r="S112"/>
  <c r="G112" s="1"/>
  <c r="T112"/>
  <c r="O112" s="1"/>
  <c r="T113"/>
  <c r="O113" s="1"/>
  <c r="T114"/>
  <c r="O114" s="1"/>
  <c r="T115"/>
  <c r="O115" s="1"/>
  <c r="S115"/>
  <c r="G115" s="1"/>
  <c r="S114"/>
  <c r="G114" s="1"/>
  <c r="S116"/>
  <c r="G116" s="1"/>
  <c r="P116" s="1"/>
  <c r="R118" i="9" s="1"/>
  <c r="S118" s="1"/>
  <c r="O118" s="1"/>
  <c r="T116" i="2"/>
  <c r="O116" s="1"/>
  <c r="S117"/>
  <c r="T117"/>
  <c r="S118"/>
  <c r="G118" s="1"/>
  <c r="P118" s="1"/>
  <c r="R120" i="9" s="1"/>
  <c r="S120" s="1"/>
  <c r="O120" s="1"/>
  <c r="T118" i="2"/>
  <c r="O118" s="1"/>
  <c r="S119"/>
  <c r="T119"/>
  <c r="T120"/>
  <c r="O120" s="1"/>
  <c r="T121"/>
  <c r="O121" s="1"/>
  <c r="S121"/>
  <c r="T122"/>
  <c r="O122" s="1"/>
  <c r="T123"/>
  <c r="O123" s="1"/>
  <c r="S123"/>
  <c r="G123" s="1"/>
  <c r="T124"/>
  <c r="O124" s="1"/>
  <c r="T125"/>
  <c r="S125"/>
  <c r="G125" s="1"/>
  <c r="T126"/>
  <c r="O126" s="1"/>
  <c r="T127"/>
  <c r="T128"/>
  <c r="T129"/>
  <c r="O129" s="1"/>
  <c r="S129"/>
  <c r="G129" s="1"/>
  <c r="T130"/>
  <c r="O130" s="1"/>
  <c r="T131"/>
  <c r="O131" s="1"/>
  <c r="S131"/>
  <c r="G131" s="1"/>
  <c r="P131" s="1"/>
  <c r="R133" i="9" s="1"/>
  <c r="S133" s="1"/>
  <c r="O133" s="1"/>
  <c r="T132" i="2"/>
  <c r="O132" s="1"/>
  <c r="T133"/>
  <c r="O133" s="1"/>
  <c r="S133"/>
  <c r="G133" s="1"/>
  <c r="T134"/>
  <c r="O134" s="1"/>
  <c r="T135"/>
  <c r="S135"/>
  <c r="G135"/>
  <c r="I135"/>
  <c r="P135" s="1"/>
  <c r="K135"/>
  <c r="M135"/>
  <c r="S136"/>
  <c r="G136"/>
  <c r="P136" s="1"/>
  <c r="I136"/>
  <c r="K136"/>
  <c r="M136"/>
  <c r="T136"/>
  <c r="S137"/>
  <c r="G137"/>
  <c r="I137"/>
  <c r="K137"/>
  <c r="M137"/>
  <c r="T137"/>
  <c r="S138"/>
  <c r="G138"/>
  <c r="P138" s="1"/>
  <c r="I138"/>
  <c r="K138"/>
  <c r="M138"/>
  <c r="T138"/>
  <c r="S139"/>
  <c r="G139"/>
  <c r="I139"/>
  <c r="K139"/>
  <c r="M139"/>
  <c r="T139"/>
  <c r="S140"/>
  <c r="G140"/>
  <c r="P140" s="1"/>
  <c r="R142" i="9" s="1"/>
  <c r="S142" s="1"/>
  <c r="O142" s="1"/>
  <c r="I140" i="2"/>
  <c r="K140"/>
  <c r="M140"/>
  <c r="T140"/>
  <c r="T141"/>
  <c r="T142"/>
  <c r="T143"/>
  <c r="P143"/>
  <c r="R145" i="9" s="1"/>
  <c r="S145" s="1"/>
  <c r="O145" s="1"/>
  <c r="S143" i="2"/>
  <c r="G143"/>
  <c r="I143"/>
  <c r="K143"/>
  <c r="M143"/>
  <c r="T144"/>
  <c r="T145"/>
  <c r="S145"/>
  <c r="G145"/>
  <c r="I145"/>
  <c r="K145"/>
  <c r="M145"/>
  <c r="T146"/>
  <c r="O146"/>
  <c r="T147"/>
  <c r="S147"/>
  <c r="G147"/>
  <c r="P147" s="1"/>
  <c r="I147"/>
  <c r="K147"/>
  <c r="M147"/>
  <c r="T148"/>
  <c r="T149"/>
  <c r="O149"/>
  <c r="T150"/>
  <c r="O150"/>
  <c r="T151"/>
  <c r="O151"/>
  <c r="T152"/>
  <c r="O152"/>
  <c r="T153"/>
  <c r="T154"/>
  <c r="T155"/>
  <c r="T156"/>
  <c r="O156"/>
  <c r="T157"/>
  <c r="O157"/>
  <c r="T158"/>
  <c r="O158"/>
  <c r="T159"/>
  <c r="O159"/>
  <c r="T160"/>
  <c r="O160"/>
  <c r="T161"/>
  <c r="T162"/>
  <c r="O162"/>
  <c r="T163"/>
  <c r="O163"/>
  <c r="S163"/>
  <c r="G163"/>
  <c r="I163"/>
  <c r="K163"/>
  <c r="M163"/>
  <c r="S164"/>
  <c r="G164"/>
  <c r="P164" s="1"/>
  <c r="R166" i="9" s="1"/>
  <c r="S166" s="1"/>
  <c r="O166" s="1"/>
  <c r="I164" i="2"/>
  <c r="K164"/>
  <c r="M164"/>
  <c r="T164"/>
  <c r="S165"/>
  <c r="G165"/>
  <c r="I165"/>
  <c r="K165"/>
  <c r="M165"/>
  <c r="P165" s="1"/>
  <c r="R167" i="9" s="1"/>
  <c r="S167" s="1"/>
  <c r="O167"/>
  <c r="T165" i="2"/>
  <c r="O165"/>
  <c r="S166"/>
  <c r="G166"/>
  <c r="I166"/>
  <c r="K166"/>
  <c r="M166"/>
  <c r="P166"/>
  <c r="R168" i="9" s="1"/>
  <c r="S168" s="1"/>
  <c r="O168" s="1"/>
  <c r="T166" i="2"/>
  <c r="O166"/>
  <c r="S167"/>
  <c r="G167"/>
  <c r="I167"/>
  <c r="P167" s="1"/>
  <c r="K167"/>
  <c r="M167"/>
  <c r="R169" i="9"/>
  <c r="S169" s="1"/>
  <c r="O169" s="1"/>
  <c r="T167" i="2"/>
  <c r="S168"/>
  <c r="G168"/>
  <c r="I168"/>
  <c r="K168"/>
  <c r="M168"/>
  <c r="T168"/>
  <c r="O168"/>
  <c r="T169"/>
  <c r="T170"/>
  <c r="T171"/>
  <c r="O171"/>
  <c r="S171"/>
  <c r="G171"/>
  <c r="I171"/>
  <c r="K171"/>
  <c r="M171"/>
  <c r="T172"/>
  <c r="T173"/>
  <c r="S173"/>
  <c r="G173"/>
  <c r="I173"/>
  <c r="P173" s="1"/>
  <c r="K173"/>
  <c r="M173"/>
  <c r="R175" i="9"/>
  <c r="S175" s="1"/>
  <c r="O175" s="1"/>
  <c r="T174" i="2"/>
  <c r="O174"/>
  <c r="T175"/>
  <c r="O175"/>
  <c r="S175"/>
  <c r="G175"/>
  <c r="P175" s="1"/>
  <c r="R177" i="9" s="1"/>
  <c r="S177" s="1"/>
  <c r="O177" s="1"/>
  <c r="I175" i="2"/>
  <c r="K175"/>
  <c r="M175"/>
  <c r="T176"/>
  <c r="O176"/>
  <c r="T177"/>
  <c r="S177"/>
  <c r="G177"/>
  <c r="I177"/>
  <c r="K177"/>
  <c r="M177"/>
  <c r="P177"/>
  <c r="T178"/>
  <c r="T179"/>
  <c r="T180"/>
  <c r="T181"/>
  <c r="O181"/>
  <c r="T182"/>
  <c r="T183"/>
  <c r="O183"/>
  <c r="T184"/>
  <c r="O184"/>
  <c r="T185"/>
  <c r="O185"/>
  <c r="T186"/>
  <c r="O186"/>
  <c r="T187"/>
  <c r="T188"/>
  <c r="O188"/>
  <c r="T189"/>
  <c r="O189"/>
  <c r="S189"/>
  <c r="G189"/>
  <c r="I189"/>
  <c r="K189"/>
  <c r="M189"/>
  <c r="P189" s="1"/>
  <c r="R191" i="9" s="1"/>
  <c r="S191" s="1"/>
  <c r="O191" s="1"/>
  <c r="T190" i="2"/>
  <c r="O190"/>
  <c r="T191"/>
  <c r="S191"/>
  <c r="G191"/>
  <c r="I191"/>
  <c r="K191"/>
  <c r="M191"/>
  <c r="T192"/>
  <c r="T193"/>
  <c r="S193"/>
  <c r="G193"/>
  <c r="P193" s="1"/>
  <c r="R195" i="9" s="1"/>
  <c r="S195" s="1"/>
  <c r="O195" s="1"/>
  <c r="I193" i="2"/>
  <c r="K193"/>
  <c r="M193"/>
  <c r="T194"/>
  <c r="T195"/>
  <c r="O195"/>
  <c r="S195"/>
  <c r="G195"/>
  <c r="P195" s="1"/>
  <c r="R197" i="9" s="1"/>
  <c r="S197" s="1"/>
  <c r="O197" s="1"/>
  <c r="I195" i="2"/>
  <c r="K195"/>
  <c r="M195"/>
  <c r="T196"/>
  <c r="O196"/>
  <c r="T197"/>
  <c r="O197"/>
  <c r="T198"/>
  <c r="O198"/>
  <c r="T199"/>
  <c r="S199"/>
  <c r="G199"/>
  <c r="I199"/>
  <c r="K199"/>
  <c r="M199"/>
  <c r="T200"/>
  <c r="T201"/>
  <c r="S201"/>
  <c r="G201"/>
  <c r="I201"/>
  <c r="K201"/>
  <c r="M201"/>
  <c r="T202"/>
  <c r="O202"/>
  <c r="T203"/>
  <c r="O203"/>
  <c r="S203"/>
  <c r="G203"/>
  <c r="I203"/>
  <c r="K203"/>
  <c r="M203"/>
  <c r="P203" s="1"/>
  <c r="R205" i="9" s="1"/>
  <c r="S205" s="1"/>
  <c r="O205" s="1"/>
  <c r="T204" i="2"/>
  <c r="O204"/>
  <c r="T205"/>
  <c r="O205"/>
  <c r="S205"/>
  <c r="G205"/>
  <c r="I205"/>
  <c r="K205"/>
  <c r="M205"/>
  <c r="T206"/>
  <c r="T207"/>
  <c r="S207"/>
  <c r="G207"/>
  <c r="I207"/>
  <c r="K207"/>
  <c r="M207"/>
  <c r="T208"/>
  <c r="T209"/>
  <c r="S209"/>
  <c r="G209"/>
  <c r="I209"/>
  <c r="K209"/>
  <c r="M209"/>
  <c r="T210"/>
  <c r="T211"/>
  <c r="O211"/>
  <c r="T212"/>
  <c r="O212"/>
  <c r="T213"/>
  <c r="O213"/>
  <c r="S213"/>
  <c r="G213"/>
  <c r="I213"/>
  <c r="K213"/>
  <c r="M213"/>
  <c r="T214"/>
  <c r="O214"/>
  <c r="T215"/>
  <c r="O215"/>
  <c r="S215"/>
  <c r="G215"/>
  <c r="I215"/>
  <c r="K215"/>
  <c r="M215"/>
  <c r="T216"/>
  <c r="T217"/>
  <c r="O217"/>
  <c r="S217"/>
  <c r="G217"/>
  <c r="I217"/>
  <c r="K217"/>
  <c r="M217"/>
  <c r="T218"/>
  <c r="T219"/>
  <c r="S219"/>
  <c r="G219"/>
  <c r="I219"/>
  <c r="K219"/>
  <c r="P219" s="1"/>
  <c r="M219"/>
  <c r="T220"/>
  <c r="O220"/>
  <c r="T221"/>
  <c r="O221"/>
  <c r="S221"/>
  <c r="G221"/>
  <c r="I221"/>
  <c r="K221"/>
  <c r="M221"/>
  <c r="T222"/>
  <c r="T223"/>
  <c r="S223"/>
  <c r="G223"/>
  <c r="I223"/>
  <c r="K223"/>
  <c r="M223"/>
  <c r="T224"/>
  <c r="T225"/>
  <c r="T226"/>
  <c r="O226"/>
  <c r="T227"/>
  <c r="O227"/>
  <c r="S227"/>
  <c r="G227"/>
  <c r="I227"/>
  <c r="K227"/>
  <c r="M227"/>
  <c r="T228"/>
  <c r="T229"/>
  <c r="S229"/>
  <c r="G229"/>
  <c r="I229"/>
  <c r="K229"/>
  <c r="M229"/>
  <c r="T230"/>
  <c r="O230"/>
  <c r="T231"/>
  <c r="O231"/>
  <c r="S231"/>
  <c r="G231"/>
  <c r="I231"/>
  <c r="K231"/>
  <c r="M231"/>
  <c r="T232"/>
  <c r="O232"/>
  <c r="T233"/>
  <c r="O233"/>
  <c r="T234"/>
  <c r="T235"/>
  <c r="T236"/>
  <c r="O236"/>
  <c r="T237"/>
  <c r="O237"/>
  <c r="T238"/>
  <c r="T239"/>
  <c r="T240"/>
  <c r="O240"/>
  <c r="T241"/>
  <c r="O241"/>
  <c r="T242"/>
  <c r="O242"/>
  <c r="T243"/>
  <c r="O243"/>
  <c r="T244"/>
  <c r="O244"/>
  <c r="T245"/>
  <c r="O245"/>
  <c r="T246"/>
  <c r="O246"/>
  <c r="T247"/>
  <c r="O247"/>
  <c r="S247"/>
  <c r="G247"/>
  <c r="I247"/>
  <c r="K247"/>
  <c r="M247"/>
  <c r="T248"/>
  <c r="O248"/>
  <c r="T249"/>
  <c r="O249"/>
  <c r="S249"/>
  <c r="G249"/>
  <c r="I249"/>
  <c r="K249"/>
  <c r="P249" s="1"/>
  <c r="R251" i="9" s="1"/>
  <c r="S251" s="1"/>
  <c r="O251" s="1"/>
  <c r="M249" i="2"/>
  <c r="T250"/>
  <c r="O250"/>
  <c r="T251"/>
  <c r="O251"/>
  <c r="S251"/>
  <c r="G251"/>
  <c r="I251"/>
  <c r="K251"/>
  <c r="M251"/>
  <c r="T252"/>
  <c r="O252"/>
  <c r="T253"/>
  <c r="O253"/>
  <c r="T254"/>
  <c r="O254"/>
  <c r="T255"/>
  <c r="O255"/>
  <c r="S255"/>
  <c r="G255"/>
  <c r="I255"/>
  <c r="K255"/>
  <c r="M255"/>
  <c r="T256"/>
  <c r="O256"/>
  <c r="T257"/>
  <c r="O257"/>
  <c r="R259" i="9"/>
  <c r="S259" s="1"/>
  <c r="O259" s="1"/>
  <c r="S257" i="2"/>
  <c r="G257"/>
  <c r="P257" s="1"/>
  <c r="I257"/>
  <c r="K257"/>
  <c r="M257"/>
  <c r="T258"/>
  <c r="O258"/>
  <c r="T259"/>
  <c r="O259"/>
  <c r="S259"/>
  <c r="G259"/>
  <c r="P259" s="1"/>
  <c r="I259"/>
  <c r="K259"/>
  <c r="M259"/>
  <c r="S254"/>
  <c r="G254"/>
  <c r="P254" s="1"/>
  <c r="I254"/>
  <c r="K254"/>
  <c r="M254"/>
  <c r="S256"/>
  <c r="G256"/>
  <c r="I256"/>
  <c r="K256"/>
  <c r="M256"/>
  <c r="S258"/>
  <c r="G258"/>
  <c r="P258" s="1"/>
  <c r="R260" i="9" s="1"/>
  <c r="I258" i="2"/>
  <c r="K258"/>
  <c r="M258"/>
  <c r="T260"/>
  <c r="O260"/>
  <c r="T261"/>
  <c r="O261"/>
  <c r="S261"/>
  <c r="G261"/>
  <c r="I261"/>
  <c r="P261" s="1"/>
  <c r="K261"/>
  <c r="M261"/>
  <c r="S262"/>
  <c r="G262"/>
  <c r="P262" s="1"/>
  <c r="I262"/>
  <c r="K262"/>
  <c r="M262"/>
  <c r="T262"/>
  <c r="O262"/>
  <c r="S263"/>
  <c r="G263"/>
  <c r="P263" s="1"/>
  <c r="I263"/>
  <c r="K263"/>
  <c r="M263"/>
  <c r="T263"/>
  <c r="O263"/>
  <c r="S264"/>
  <c r="G264"/>
  <c r="P264" s="1"/>
  <c r="I264"/>
  <c r="K264"/>
  <c r="M264"/>
  <c r="T264"/>
  <c r="O264"/>
  <c r="S265"/>
  <c r="G265"/>
  <c r="I265"/>
  <c r="K265"/>
  <c r="M265"/>
  <c r="T265"/>
  <c r="O265"/>
  <c r="S266"/>
  <c r="G266"/>
  <c r="I266"/>
  <c r="K266"/>
  <c r="M266"/>
  <c r="T266"/>
  <c r="O266"/>
  <c r="T267"/>
  <c r="O267"/>
  <c r="T268"/>
  <c r="O268"/>
  <c r="T269"/>
  <c r="O269"/>
  <c r="S269"/>
  <c r="G269"/>
  <c r="I269"/>
  <c r="K269"/>
  <c r="M269"/>
  <c r="S268"/>
  <c r="G268"/>
  <c r="I268"/>
  <c r="K268"/>
  <c r="M268"/>
  <c r="S270"/>
  <c r="G270"/>
  <c r="P270" s="1"/>
  <c r="I270"/>
  <c r="K270"/>
  <c r="M270"/>
  <c r="T270"/>
  <c r="O270"/>
  <c r="S271"/>
  <c r="G271"/>
  <c r="I271"/>
  <c r="K271"/>
  <c r="M271"/>
  <c r="T271"/>
  <c r="O271"/>
  <c r="S272"/>
  <c r="G272"/>
  <c r="I272"/>
  <c r="K272"/>
  <c r="M272"/>
  <c r="T272"/>
  <c r="O272"/>
  <c r="S273"/>
  <c r="G273"/>
  <c r="I273"/>
  <c r="K273"/>
  <c r="M273"/>
  <c r="T273"/>
  <c r="O273"/>
  <c r="P273"/>
  <c r="T274"/>
  <c r="O274"/>
  <c r="T275"/>
  <c r="O275"/>
  <c r="S275"/>
  <c r="G275"/>
  <c r="I275"/>
  <c r="K275"/>
  <c r="M275"/>
  <c r="T276"/>
  <c r="O276"/>
  <c r="T277"/>
  <c r="O277"/>
  <c r="S277"/>
  <c r="G277"/>
  <c r="I277"/>
  <c r="K277"/>
  <c r="P277" s="1"/>
  <c r="M277"/>
  <c r="S276"/>
  <c r="G276"/>
  <c r="I276"/>
  <c r="P276" s="1"/>
  <c r="K276"/>
  <c r="M276"/>
  <c r="S278"/>
  <c r="G278"/>
  <c r="I278"/>
  <c r="K278"/>
  <c r="M278"/>
  <c r="T278"/>
  <c r="O278"/>
  <c r="S279"/>
  <c r="G279"/>
  <c r="I279"/>
  <c r="K279"/>
  <c r="M279"/>
  <c r="T279"/>
  <c r="O279"/>
  <c r="S280"/>
  <c r="G280"/>
  <c r="I280"/>
  <c r="K280"/>
  <c r="M280"/>
  <c r="T280"/>
  <c r="O280"/>
  <c r="P280"/>
  <c r="T281"/>
  <c r="O281"/>
  <c r="T282"/>
  <c r="O282"/>
  <c r="T283"/>
  <c r="O283"/>
  <c r="T284"/>
  <c r="O284"/>
  <c r="T285"/>
  <c r="O285"/>
  <c r="S285"/>
  <c r="G285"/>
  <c r="I285"/>
  <c r="K285"/>
  <c r="M285"/>
  <c r="T286"/>
  <c r="O286"/>
  <c r="T287"/>
  <c r="O287"/>
  <c r="S287"/>
  <c r="G287"/>
  <c r="I287"/>
  <c r="K287"/>
  <c r="P287"/>
  <c r="M287"/>
  <c r="T288"/>
  <c r="O288"/>
  <c r="T5"/>
  <c r="O5" s="1"/>
  <c r="T9"/>
  <c r="O9" s="1"/>
  <c r="T13"/>
  <c r="O13" s="1"/>
  <c r="T17"/>
  <c r="O17" s="1"/>
  <c r="T21"/>
  <c r="O21" s="1"/>
  <c r="T25"/>
  <c r="O25" s="1"/>
  <c r="T29"/>
  <c r="O29" s="1"/>
  <c r="T33"/>
  <c r="T37"/>
  <c r="O37" s="1"/>
  <c r="T41"/>
  <c r="O41" s="1"/>
  <c r="P4" i="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S2" i="2"/>
  <c r="G2" s="1"/>
  <c r="T2"/>
  <c r="O2" s="1"/>
  <c r="S3"/>
  <c r="G3" s="1"/>
  <c r="P3" s="1"/>
  <c r="T3"/>
  <c r="O3" s="1"/>
  <c r="S4"/>
  <c r="G4" s="1"/>
  <c r="T4"/>
  <c r="O4" s="1"/>
  <c r="S5"/>
  <c r="G5" s="1"/>
  <c r="P5" s="1"/>
  <c r="S6"/>
  <c r="G6" s="1"/>
  <c r="T6"/>
  <c r="O6" s="1"/>
  <c r="S7"/>
  <c r="G7" s="1"/>
  <c r="T7"/>
  <c r="O7" s="1"/>
  <c r="S8"/>
  <c r="G8" s="1"/>
  <c r="T8"/>
  <c r="O8" s="1"/>
  <c r="S9"/>
  <c r="G9" s="1"/>
  <c r="S10"/>
  <c r="G10" s="1"/>
  <c r="P10" s="1"/>
  <c r="T10"/>
  <c r="O10" s="1"/>
  <c r="S11"/>
  <c r="G11" s="1"/>
  <c r="T11"/>
  <c r="O11" s="1"/>
  <c r="S12"/>
  <c r="G12" s="1"/>
  <c r="P12" s="1"/>
  <c r="R14" i="9" s="1"/>
  <c r="S14" s="1"/>
  <c r="O14" s="1"/>
  <c r="T12" i="2"/>
  <c r="O12" s="1"/>
  <c r="S13"/>
  <c r="G13" s="1"/>
  <c r="S14"/>
  <c r="G14" s="1"/>
  <c r="T14"/>
  <c r="O14" s="1"/>
  <c r="S15"/>
  <c r="G15" s="1"/>
  <c r="T15"/>
  <c r="O15" s="1"/>
  <c r="S16"/>
  <c r="G16" s="1"/>
  <c r="T16"/>
  <c r="O16" s="1"/>
  <c r="S17"/>
  <c r="G17" s="1"/>
  <c r="S18"/>
  <c r="G18" s="1"/>
  <c r="T18"/>
  <c r="S19"/>
  <c r="G19" s="1"/>
  <c r="P19" s="1"/>
  <c r="T19"/>
  <c r="O19" s="1"/>
  <c r="S20"/>
  <c r="G20" s="1"/>
  <c r="T20"/>
  <c r="S21"/>
  <c r="G21" s="1"/>
  <c r="P21" s="1"/>
  <c r="R23" i="9" s="1"/>
  <c r="S23" s="1"/>
  <c r="O23" s="1"/>
  <c r="S22" i="2"/>
  <c r="T22"/>
  <c r="S23"/>
  <c r="G23" s="1"/>
  <c r="T23"/>
  <c r="O23" s="1"/>
  <c r="S24"/>
  <c r="T24"/>
  <c r="S25"/>
  <c r="G25" s="1"/>
  <c r="S26"/>
  <c r="G26" s="1"/>
  <c r="P26" s="1"/>
  <c r="R28" i="9" s="1"/>
  <c r="S28" s="1"/>
  <c r="O28" s="1"/>
  <c r="T26" i="2"/>
  <c r="O26" s="1"/>
  <c r="S27"/>
  <c r="G27" s="1"/>
  <c r="T27"/>
  <c r="O27" s="1"/>
  <c r="S28"/>
  <c r="G28" s="1"/>
  <c r="P28" s="1"/>
  <c r="T28"/>
  <c r="O28" s="1"/>
  <c r="S29"/>
  <c r="G29" s="1"/>
  <c r="S30"/>
  <c r="G30" s="1"/>
  <c r="T30"/>
  <c r="O30" s="1"/>
  <c r="S31"/>
  <c r="G31" s="1"/>
  <c r="T31"/>
  <c r="O31" s="1"/>
  <c r="S32"/>
  <c r="G32" s="1"/>
  <c r="T32"/>
  <c r="O32" s="1"/>
  <c r="S33"/>
  <c r="G33" s="1"/>
  <c r="S34"/>
  <c r="G34" s="1"/>
  <c r="P34" s="1"/>
  <c r="R36" i="9" s="1"/>
  <c r="S36" s="1"/>
  <c r="O36" s="1"/>
  <c r="T34" i="2"/>
  <c r="O34" s="1"/>
  <c r="S35"/>
  <c r="G35" s="1"/>
  <c r="P35" s="1"/>
  <c r="R37" i="9" s="1"/>
  <c r="S37" s="1"/>
  <c r="O37" s="1"/>
  <c r="T35" i="2"/>
  <c r="O35" s="1"/>
  <c r="S36"/>
  <c r="G36" s="1"/>
  <c r="T36"/>
  <c r="O36" s="1"/>
  <c r="S37"/>
  <c r="G37" s="1"/>
  <c r="P37" s="1"/>
  <c r="R39" i="9" s="1"/>
  <c r="S39" s="1"/>
  <c r="O39" s="1"/>
  <c r="S38" i="2"/>
  <c r="G38" s="1"/>
  <c r="T38"/>
  <c r="O38" s="1"/>
  <c r="S39"/>
  <c r="G39" s="1"/>
  <c r="T39"/>
  <c r="O39" s="1"/>
  <c r="S40"/>
  <c r="G40" s="1"/>
  <c r="T40"/>
  <c r="O40" s="1"/>
  <c r="S41"/>
  <c r="G41" s="1"/>
  <c r="S42"/>
  <c r="G42" s="1"/>
  <c r="P42" s="1"/>
  <c r="R44" i="9" s="1"/>
  <c r="S44" s="1"/>
  <c r="O44" s="1"/>
  <c r="T42" i="2"/>
  <c r="O42" s="1"/>
  <c r="S43"/>
  <c r="T43"/>
  <c r="S45"/>
  <c r="G45" s="1"/>
  <c r="P45" s="1"/>
  <c r="R47" i="9" s="1"/>
  <c r="S47" s="1"/>
  <c r="O47" s="1"/>
  <c r="T45" i="2"/>
  <c r="O45" s="1"/>
  <c r="S47"/>
  <c r="G47" s="1"/>
  <c r="T47"/>
  <c r="O47" s="1"/>
  <c r="S49"/>
  <c r="G49" s="1"/>
  <c r="P49" s="1"/>
  <c r="R51" i="9" s="1"/>
  <c r="S51" s="1"/>
  <c r="O51" s="1"/>
  <c r="T49" i="2"/>
  <c r="O49" s="1"/>
  <c r="S50"/>
  <c r="G50" s="1"/>
  <c r="S51"/>
  <c r="G51" s="1"/>
  <c r="T51"/>
  <c r="O51" s="1"/>
  <c r="S52"/>
  <c r="G52" s="1"/>
  <c r="S53"/>
  <c r="G53" s="1"/>
  <c r="T53"/>
  <c r="O53" s="1"/>
  <c r="S55"/>
  <c r="G55" s="1"/>
  <c r="P55" s="1"/>
  <c r="T55"/>
  <c r="O55" s="1"/>
  <c r="S56"/>
  <c r="G56" s="1"/>
  <c r="S57"/>
  <c r="G57" s="1"/>
  <c r="S58"/>
  <c r="G58" s="1"/>
  <c r="P58" s="1"/>
  <c r="R60" i="9" s="1"/>
  <c r="S60" s="1"/>
  <c r="O60" s="1"/>
  <c r="S60" i="2"/>
  <c r="G60" s="1"/>
  <c r="S62"/>
  <c r="G62" s="1"/>
  <c r="S64"/>
  <c r="G64" s="1"/>
  <c r="S65"/>
  <c r="G65" s="1"/>
  <c r="S66"/>
  <c r="G66" s="1"/>
  <c r="S67"/>
  <c r="G67" s="1"/>
  <c r="S68"/>
  <c r="G68" s="1"/>
  <c r="S69"/>
  <c r="G69" s="1"/>
  <c r="P69" s="1"/>
  <c r="S70"/>
  <c r="G70" s="1"/>
  <c r="S71"/>
  <c r="G71" s="1"/>
  <c r="S72"/>
  <c r="G72" s="1"/>
  <c r="S73"/>
  <c r="G73" s="1"/>
  <c r="P73" s="1"/>
  <c r="R75" i="9" s="1"/>
  <c r="S75" s="1"/>
  <c r="O75" s="1"/>
  <c r="S74" i="2"/>
  <c r="G74" s="1"/>
  <c r="S75"/>
  <c r="G75" s="1"/>
  <c r="S76"/>
  <c r="G76" s="1"/>
  <c r="S77"/>
  <c r="G77" s="1"/>
  <c r="P77" s="1"/>
  <c r="S78"/>
  <c r="G78" s="1"/>
  <c r="S80"/>
  <c r="S82"/>
  <c r="G82" s="1"/>
  <c r="S84"/>
  <c r="G84" s="1"/>
  <c r="P84" s="1"/>
  <c r="S85"/>
  <c r="G85" s="1"/>
  <c r="S86"/>
  <c r="G86" s="1"/>
  <c r="S88"/>
  <c r="G88" s="1"/>
  <c r="S90"/>
  <c r="G90" s="1"/>
  <c r="P90" s="1"/>
  <c r="S92"/>
  <c r="G92" s="1"/>
  <c r="S93"/>
  <c r="S94"/>
  <c r="G94" s="1"/>
  <c r="S95"/>
  <c r="G95" s="1"/>
  <c r="S96"/>
  <c r="G96" s="1"/>
  <c r="S97"/>
  <c r="G97" s="1"/>
  <c r="S98"/>
  <c r="G98" s="1"/>
  <c r="S99"/>
  <c r="G99" s="1"/>
  <c r="S100"/>
  <c r="G100" s="1"/>
  <c r="S101"/>
  <c r="G101" s="1"/>
  <c r="S102"/>
  <c r="G102" s="1"/>
  <c r="S103"/>
  <c r="G103" s="1"/>
  <c r="P103" s="1"/>
  <c r="S104"/>
  <c r="G104" s="1"/>
  <c r="S105"/>
  <c r="G105" s="1"/>
  <c r="S106"/>
  <c r="G106" s="1"/>
  <c r="S113"/>
  <c r="G113" s="1"/>
  <c r="S120"/>
  <c r="G120" s="1"/>
  <c r="S122"/>
  <c r="G122" s="1"/>
  <c r="S124"/>
  <c r="G124" s="1"/>
  <c r="S126"/>
  <c r="G126" s="1"/>
  <c r="P126" s="1"/>
  <c r="R128" i="9" s="1"/>
  <c r="S128" s="1"/>
  <c r="O128" s="1"/>
  <c r="S127" i="2"/>
  <c r="G127" s="1"/>
  <c r="S128"/>
  <c r="S130"/>
  <c r="G130" s="1"/>
  <c r="S132"/>
  <c r="G132" s="1"/>
  <c r="P132" s="1"/>
  <c r="R134" i="9" s="1"/>
  <c r="S134" s="1"/>
  <c r="O134" s="1"/>
  <c r="S134" i="2"/>
  <c r="I141"/>
  <c r="K141"/>
  <c r="M141"/>
  <c r="S141"/>
  <c r="G141"/>
  <c r="I142"/>
  <c r="K142"/>
  <c r="M142"/>
  <c r="S142"/>
  <c r="G142"/>
  <c r="I144"/>
  <c r="K144"/>
  <c r="M144"/>
  <c r="S144"/>
  <c r="G144"/>
  <c r="I146"/>
  <c r="K146"/>
  <c r="M146"/>
  <c r="S146"/>
  <c r="G146"/>
  <c r="I148"/>
  <c r="K148"/>
  <c r="M148"/>
  <c r="S148"/>
  <c r="G148"/>
  <c r="I149"/>
  <c r="K149"/>
  <c r="M149"/>
  <c r="S149"/>
  <c r="G149"/>
  <c r="I150"/>
  <c r="K150"/>
  <c r="M150"/>
  <c r="S150"/>
  <c r="G150"/>
  <c r="I151"/>
  <c r="K151"/>
  <c r="M151"/>
  <c r="S151"/>
  <c r="G151"/>
  <c r="I152"/>
  <c r="K152"/>
  <c r="M152"/>
  <c r="S152"/>
  <c r="G152"/>
  <c r="P152" s="1"/>
  <c r="R154" i="9" s="1"/>
  <c r="S154" s="1"/>
  <c r="O154" s="1"/>
  <c r="I153" i="2"/>
  <c r="K153"/>
  <c r="M153"/>
  <c r="S153"/>
  <c r="G153"/>
  <c r="P153" s="1"/>
  <c r="R155" i="9" s="1"/>
  <c r="S155" s="1"/>
  <c r="O155" s="1"/>
  <c r="I154" i="2"/>
  <c r="K154"/>
  <c r="M154"/>
  <c r="R156" i="9"/>
  <c r="S156" s="1"/>
  <c r="O156" s="1"/>
  <c r="S154" i="2"/>
  <c r="G154"/>
  <c r="P154" s="1"/>
  <c r="I155"/>
  <c r="K155"/>
  <c r="M155"/>
  <c r="S155"/>
  <c r="G155"/>
  <c r="I156"/>
  <c r="K156"/>
  <c r="M156"/>
  <c r="S156"/>
  <c r="G156"/>
  <c r="P156" s="1"/>
  <c r="R158" i="9" s="1"/>
  <c r="S158" s="1"/>
  <c r="O158" s="1"/>
  <c r="I157" i="2"/>
  <c r="K157"/>
  <c r="M157"/>
  <c r="S157"/>
  <c r="G157"/>
  <c r="I158"/>
  <c r="K158"/>
  <c r="M158"/>
  <c r="S158"/>
  <c r="G158"/>
  <c r="I159"/>
  <c r="K159"/>
  <c r="M159"/>
  <c r="S159"/>
  <c r="G159"/>
  <c r="P159" s="1"/>
  <c r="R161" i="9" s="1"/>
  <c r="S161" s="1"/>
  <c r="O161" s="1"/>
  <c r="I160" i="2"/>
  <c r="K160"/>
  <c r="M160"/>
  <c r="S160"/>
  <c r="G160"/>
  <c r="P160" s="1"/>
  <c r="R162" i="9" s="1"/>
  <c r="S162" s="1"/>
  <c r="O162" s="1"/>
  <c r="I161" i="2"/>
  <c r="K161"/>
  <c r="M161"/>
  <c r="S163" i="9"/>
  <c r="O163" s="1"/>
  <c r="S161" i="2"/>
  <c r="G161"/>
  <c r="P161" s="1"/>
  <c r="R163" i="9" s="1"/>
  <c r="I162" i="2"/>
  <c r="K162"/>
  <c r="M162"/>
  <c r="S162"/>
  <c r="G162"/>
  <c r="I169"/>
  <c r="K169"/>
  <c r="M169"/>
  <c r="S169"/>
  <c r="G169"/>
  <c r="I170"/>
  <c r="K170"/>
  <c r="M170"/>
  <c r="S170"/>
  <c r="G170"/>
  <c r="I172"/>
  <c r="K172"/>
  <c r="M172"/>
  <c r="S172"/>
  <c r="G172"/>
  <c r="I174"/>
  <c r="K174"/>
  <c r="M174"/>
  <c r="S174"/>
  <c r="G174"/>
  <c r="P174" s="1"/>
  <c r="R176" i="9" s="1"/>
  <c r="S176" s="1"/>
  <c r="O176" s="1"/>
  <c r="I176" i="2"/>
  <c r="K176"/>
  <c r="M176"/>
  <c r="S176"/>
  <c r="G176"/>
  <c r="I178"/>
  <c r="K178"/>
  <c r="M178"/>
  <c r="S178"/>
  <c r="G178"/>
  <c r="I179"/>
  <c r="K179"/>
  <c r="M179"/>
  <c r="S179"/>
  <c r="G179"/>
  <c r="I180"/>
  <c r="K180"/>
  <c r="M180"/>
  <c r="S180"/>
  <c r="G180"/>
  <c r="I181"/>
  <c r="K181"/>
  <c r="M181"/>
  <c r="S181"/>
  <c r="G181"/>
  <c r="P181" s="1"/>
  <c r="R183" i="9" s="1"/>
  <c r="S183" s="1"/>
  <c r="O183" s="1"/>
  <c r="I182" i="2"/>
  <c r="K182"/>
  <c r="M182"/>
  <c r="S182"/>
  <c r="G182"/>
  <c r="I183"/>
  <c r="K183"/>
  <c r="M183"/>
  <c r="S183"/>
  <c r="G183"/>
  <c r="I184"/>
  <c r="K184"/>
  <c r="M184"/>
  <c r="S184"/>
  <c r="G184"/>
  <c r="I185"/>
  <c r="K185"/>
  <c r="M185"/>
  <c r="S185"/>
  <c r="G185"/>
  <c r="I186"/>
  <c r="K186"/>
  <c r="M186"/>
  <c r="S186"/>
  <c r="G186"/>
  <c r="I187"/>
  <c r="K187"/>
  <c r="M187"/>
  <c r="S187"/>
  <c r="G187"/>
  <c r="I188"/>
  <c r="K188"/>
  <c r="M188"/>
  <c r="S188"/>
  <c r="G188"/>
  <c r="I190"/>
  <c r="K190"/>
  <c r="M190"/>
  <c r="S190"/>
  <c r="G190"/>
  <c r="I192"/>
  <c r="K192"/>
  <c r="M192"/>
  <c r="P192" s="1"/>
  <c r="R194" i="9" s="1"/>
  <c r="S194" s="1"/>
  <c r="O194" s="1"/>
  <c r="S192" i="2"/>
  <c r="G192"/>
  <c r="I194"/>
  <c r="K194"/>
  <c r="M194"/>
  <c r="S194"/>
  <c r="G194"/>
  <c r="I196"/>
  <c r="K196"/>
  <c r="M196"/>
  <c r="S196"/>
  <c r="G196"/>
  <c r="I197"/>
  <c r="K197"/>
  <c r="M197"/>
  <c r="S197"/>
  <c r="G197"/>
  <c r="I198"/>
  <c r="K198"/>
  <c r="M198"/>
  <c r="S198"/>
  <c r="G198"/>
  <c r="P198" s="1"/>
  <c r="I200"/>
  <c r="K200"/>
  <c r="M200"/>
  <c r="S200"/>
  <c r="G200"/>
  <c r="I202"/>
  <c r="K202"/>
  <c r="M202"/>
  <c r="S202"/>
  <c r="G202"/>
  <c r="I204"/>
  <c r="K204"/>
  <c r="M204"/>
  <c r="S204"/>
  <c r="G204"/>
  <c r="I206"/>
  <c r="K206"/>
  <c r="M206"/>
  <c r="S206"/>
  <c r="G206"/>
  <c r="I208"/>
  <c r="K208"/>
  <c r="M208"/>
  <c r="P208" s="1"/>
  <c r="R210" i="9" s="1"/>
  <c r="S210" s="1"/>
  <c r="O210" s="1"/>
  <c r="S208" i="2"/>
  <c r="G208"/>
  <c r="I210"/>
  <c r="K210"/>
  <c r="P210" s="1"/>
  <c r="R212" i="9" s="1"/>
  <c r="S212" s="1"/>
  <c r="O212" s="1"/>
  <c r="M210" i="2"/>
  <c r="S210"/>
  <c r="G210"/>
  <c r="I211"/>
  <c r="K211"/>
  <c r="M211"/>
  <c r="S211"/>
  <c r="G211"/>
  <c r="I212"/>
  <c r="K212"/>
  <c r="M212"/>
  <c r="P212" s="1"/>
  <c r="S212"/>
  <c r="G212"/>
  <c r="I214"/>
  <c r="K214"/>
  <c r="M214"/>
  <c r="S214"/>
  <c r="G214"/>
  <c r="I216"/>
  <c r="K216"/>
  <c r="M216"/>
  <c r="S216"/>
  <c r="G216"/>
  <c r="I218"/>
  <c r="K218"/>
  <c r="M218"/>
  <c r="S218"/>
  <c r="G218"/>
  <c r="I220"/>
  <c r="K220"/>
  <c r="M220"/>
  <c r="S220"/>
  <c r="G220"/>
  <c r="I222"/>
  <c r="K222"/>
  <c r="M222"/>
  <c r="S222"/>
  <c r="G222"/>
  <c r="I224"/>
  <c r="K224"/>
  <c r="M224"/>
  <c r="S224"/>
  <c r="G224"/>
  <c r="P224" s="1"/>
  <c r="R226" i="9" s="1"/>
  <c r="S226" s="1"/>
  <c r="O226" s="1"/>
  <c r="I225" i="2"/>
  <c r="K225"/>
  <c r="M225"/>
  <c r="S225"/>
  <c r="G225"/>
  <c r="I226"/>
  <c r="K226"/>
  <c r="M226"/>
  <c r="S226"/>
  <c r="G226"/>
  <c r="I228"/>
  <c r="K228"/>
  <c r="M228"/>
  <c r="S228"/>
  <c r="G228"/>
  <c r="I230"/>
  <c r="K230"/>
  <c r="M230"/>
  <c r="S230"/>
  <c r="G230"/>
  <c r="I232"/>
  <c r="K232"/>
  <c r="M232"/>
  <c r="S232"/>
  <c r="G232"/>
  <c r="I233"/>
  <c r="K233"/>
  <c r="M233"/>
  <c r="S233"/>
  <c r="G233"/>
  <c r="I234"/>
  <c r="K234"/>
  <c r="M234"/>
  <c r="S234"/>
  <c r="G234"/>
  <c r="P234" s="1"/>
  <c r="I235"/>
  <c r="K235"/>
  <c r="M235"/>
  <c r="S235"/>
  <c r="G235"/>
  <c r="I236"/>
  <c r="K236"/>
  <c r="M236"/>
  <c r="S236"/>
  <c r="G236"/>
  <c r="I237"/>
  <c r="K237"/>
  <c r="M237"/>
  <c r="S237"/>
  <c r="G237"/>
  <c r="I238"/>
  <c r="K238"/>
  <c r="P238" s="1"/>
  <c r="R240" i="9" s="1"/>
  <c r="S240" s="1"/>
  <c r="O240" s="1"/>
  <c r="M238" i="2"/>
  <c r="S238"/>
  <c r="G238"/>
  <c r="I239"/>
  <c r="K239"/>
  <c r="M239"/>
  <c r="S239"/>
  <c r="G239"/>
  <c r="I240"/>
  <c r="K240"/>
  <c r="P240" s="1"/>
  <c r="M240"/>
  <c r="S240"/>
  <c r="G240"/>
  <c r="I241"/>
  <c r="K241"/>
  <c r="M241"/>
  <c r="S241"/>
  <c r="G241"/>
  <c r="I242"/>
  <c r="K242"/>
  <c r="M242"/>
  <c r="S242"/>
  <c r="G242"/>
  <c r="P242" s="1"/>
  <c r="R244" i="9" s="1"/>
  <c r="I243" i="2"/>
  <c r="K243"/>
  <c r="M243"/>
  <c r="S243"/>
  <c r="G243"/>
  <c r="I244"/>
  <c r="K244"/>
  <c r="M244"/>
  <c r="S244"/>
  <c r="G244"/>
  <c r="I245"/>
  <c r="K245"/>
  <c r="P245" s="1"/>
  <c r="R247" i="9" s="1"/>
  <c r="S247" s="1"/>
  <c r="O247" s="1"/>
  <c r="M245" i="2"/>
  <c r="S245"/>
  <c r="G245"/>
  <c r="I246"/>
  <c r="K246"/>
  <c r="M246"/>
  <c r="S246"/>
  <c r="G246"/>
  <c r="I248"/>
  <c r="K248"/>
  <c r="M248"/>
  <c r="S248"/>
  <c r="G248"/>
  <c r="I250"/>
  <c r="K250"/>
  <c r="M250"/>
  <c r="P250" s="1"/>
  <c r="R252" i="9" s="1"/>
  <c r="S252" s="1"/>
  <c r="O252" s="1"/>
  <c r="S250" i="2"/>
  <c r="G250"/>
  <c r="I252"/>
  <c r="K252"/>
  <c r="M252"/>
  <c r="S252"/>
  <c r="G252"/>
  <c r="I253"/>
  <c r="K253"/>
  <c r="M253"/>
  <c r="S253"/>
  <c r="G253"/>
  <c r="I260"/>
  <c r="K260"/>
  <c r="M260"/>
  <c r="S260"/>
  <c r="G260"/>
  <c r="I267"/>
  <c r="K267"/>
  <c r="M267"/>
  <c r="S267"/>
  <c r="G267"/>
  <c r="I274"/>
  <c r="K274"/>
  <c r="M274"/>
  <c r="S274"/>
  <c r="G274"/>
  <c r="I281"/>
  <c r="K281"/>
  <c r="M281"/>
  <c r="S281"/>
  <c r="G281"/>
  <c r="I282"/>
  <c r="K282"/>
  <c r="M282"/>
  <c r="S282"/>
  <c r="G282"/>
  <c r="I283"/>
  <c r="K283"/>
  <c r="M283"/>
  <c r="P283" s="1"/>
  <c r="S283"/>
  <c r="G283"/>
  <c r="I284"/>
  <c r="K284"/>
  <c r="M284"/>
  <c r="S284"/>
  <c r="G284"/>
  <c r="I286"/>
  <c r="K286"/>
  <c r="M286"/>
  <c r="S286"/>
  <c r="G286"/>
  <c r="I288"/>
  <c r="K288"/>
  <c r="M288"/>
  <c r="S288"/>
  <c r="G288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4" i="8"/>
  <c r="R4"/>
  <c r="S4" s="1"/>
  <c r="O4" s="1"/>
  <c r="P5"/>
  <c r="R5"/>
  <c r="S5" s="1"/>
  <c r="O5" s="1"/>
  <c r="P6"/>
  <c r="R6"/>
  <c r="S6" s="1"/>
  <c r="O6" s="1"/>
  <c r="P7"/>
  <c r="R7"/>
  <c r="S7" s="1"/>
  <c r="O7" s="1"/>
  <c r="P8"/>
  <c r="R8"/>
  <c r="S8" s="1"/>
  <c r="O8" s="1"/>
  <c r="P9"/>
  <c r="R9"/>
  <c r="S9" s="1"/>
  <c r="O9" s="1"/>
  <c r="P10"/>
  <c r="R10"/>
  <c r="S10" s="1"/>
  <c r="O10" s="1"/>
  <c r="P11"/>
  <c r="R11"/>
  <c r="S11" s="1"/>
  <c r="O11" s="1"/>
  <c r="P12"/>
  <c r="R12"/>
  <c r="S12" s="1"/>
  <c r="O12" s="1"/>
  <c r="P13"/>
  <c r="R13"/>
  <c r="S13" s="1"/>
  <c r="O13" s="1"/>
  <c r="P14"/>
  <c r="R14"/>
  <c r="S14" s="1"/>
  <c r="O14" s="1"/>
  <c r="P15"/>
  <c r="R15"/>
  <c r="S15" s="1"/>
  <c r="O15" s="1"/>
  <c r="P16"/>
  <c r="R16"/>
  <c r="S16" s="1"/>
  <c r="O16" s="1"/>
  <c r="P17"/>
  <c r="R17"/>
  <c r="S17" s="1"/>
  <c r="O17" s="1"/>
  <c r="P18"/>
  <c r="R18"/>
  <c r="S18" s="1"/>
  <c r="O18" s="1"/>
  <c r="P19"/>
  <c r="R19"/>
  <c r="S19" s="1"/>
  <c r="O19" s="1"/>
  <c r="P20"/>
  <c r="R20"/>
  <c r="S20" s="1"/>
  <c r="O20" s="1"/>
  <c r="P21"/>
  <c r="R21"/>
  <c r="S21" s="1"/>
  <c r="O21" s="1"/>
  <c r="P22"/>
  <c r="R22"/>
  <c r="S22" s="1"/>
  <c r="O22" s="1"/>
  <c r="P23"/>
  <c r="R23"/>
  <c r="S23" s="1"/>
  <c r="O23" s="1"/>
  <c r="P24"/>
  <c r="R24"/>
  <c r="S24" s="1"/>
  <c r="O24" s="1"/>
  <c r="P25"/>
  <c r="R25"/>
  <c r="S25" s="1"/>
  <c r="O25" s="1"/>
  <c r="P26"/>
  <c r="R26"/>
  <c r="S26" s="1"/>
  <c r="O26" s="1"/>
  <c r="P27"/>
  <c r="R27"/>
  <c r="S27" s="1"/>
  <c r="O27" s="1"/>
  <c r="P28"/>
  <c r="R28"/>
  <c r="S28" s="1"/>
  <c r="O28" s="1"/>
  <c r="P29"/>
  <c r="R29"/>
  <c r="S29" s="1"/>
  <c r="O29" s="1"/>
  <c r="P30"/>
  <c r="R30"/>
  <c r="S30" s="1"/>
  <c r="O30" s="1"/>
  <c r="P31"/>
  <c r="R31"/>
  <c r="S31" s="1"/>
  <c r="O31" s="1"/>
  <c r="P32"/>
  <c r="R32"/>
  <c r="S32" s="1"/>
  <c r="O32" s="1"/>
  <c r="P33"/>
  <c r="R33"/>
  <c r="S33" s="1"/>
  <c r="O33" s="1"/>
  <c r="P34"/>
  <c r="R34"/>
  <c r="S34" s="1"/>
  <c r="O34" s="1"/>
  <c r="P35"/>
  <c r="R35"/>
  <c r="S35" s="1"/>
  <c r="O35" s="1"/>
  <c r="P36"/>
  <c r="R36"/>
  <c r="S36" s="1"/>
  <c r="O36" s="1"/>
  <c r="P37"/>
  <c r="R37"/>
  <c r="S37" s="1"/>
  <c r="O37" s="1"/>
  <c r="P38"/>
  <c r="R38"/>
  <c r="S38" s="1"/>
  <c r="O38" s="1"/>
  <c r="P39"/>
  <c r="R39"/>
  <c r="S39" s="1"/>
  <c r="O39" s="1"/>
  <c r="P40"/>
  <c r="R40"/>
  <c r="S40" s="1"/>
  <c r="O40" s="1"/>
  <c r="P41"/>
  <c r="R41"/>
  <c r="S41" s="1"/>
  <c r="O41" s="1"/>
  <c r="P42"/>
  <c r="R42"/>
  <c r="S42" s="1"/>
  <c r="O42" s="1"/>
  <c r="P43"/>
  <c r="R43"/>
  <c r="S43" s="1"/>
  <c r="O43" s="1"/>
  <c r="P44"/>
  <c r="R44"/>
  <c r="S44" s="1"/>
  <c r="O44" s="1"/>
  <c r="P45"/>
  <c r="R45"/>
  <c r="S45" s="1"/>
  <c r="O45" s="1"/>
  <c r="P46"/>
  <c r="R46"/>
  <c r="S46" s="1"/>
  <c r="O46" s="1"/>
  <c r="P47"/>
  <c r="R47"/>
  <c r="S47" s="1"/>
  <c r="O47" s="1"/>
  <c r="P48"/>
  <c r="R48"/>
  <c r="S48" s="1"/>
  <c r="O48" s="1"/>
  <c r="P49"/>
  <c r="R49"/>
  <c r="S49" s="1"/>
  <c r="O49" s="1"/>
  <c r="P50"/>
  <c r="R50"/>
  <c r="S50" s="1"/>
  <c r="O50" s="1"/>
  <c r="P51"/>
  <c r="R51"/>
  <c r="S51" s="1"/>
  <c r="O51" s="1"/>
  <c r="P52"/>
  <c r="R52"/>
  <c r="S52" s="1"/>
  <c r="O52" s="1"/>
  <c r="P53"/>
  <c r="R53"/>
  <c r="S53" s="1"/>
  <c r="O53" s="1"/>
  <c r="P54"/>
  <c r="R54"/>
  <c r="S54" s="1"/>
  <c r="O54" s="1"/>
  <c r="P55"/>
  <c r="R55"/>
  <c r="S55"/>
  <c r="O55" s="1"/>
  <c r="P56"/>
  <c r="R56"/>
  <c r="S56" s="1"/>
  <c r="O56" s="1"/>
  <c r="P57"/>
  <c r="R57"/>
  <c r="S57" s="1"/>
  <c r="O57" s="1"/>
  <c r="P58"/>
  <c r="R58"/>
  <c r="S58" s="1"/>
  <c r="O58" s="1"/>
  <c r="P59"/>
  <c r="R59"/>
  <c r="S59" s="1"/>
  <c r="O59" s="1"/>
  <c r="P60"/>
  <c r="R60"/>
  <c r="S60" s="1"/>
  <c r="O60" s="1"/>
  <c r="P61"/>
  <c r="R61"/>
  <c r="S61" s="1"/>
  <c r="O61" s="1"/>
  <c r="P62"/>
  <c r="R62"/>
  <c r="S62"/>
  <c r="O62" s="1"/>
  <c r="P63"/>
  <c r="R63"/>
  <c r="S63" s="1"/>
  <c r="O63" s="1"/>
  <c r="P64"/>
  <c r="R64"/>
  <c r="S64" s="1"/>
  <c r="O64" s="1"/>
  <c r="P65"/>
  <c r="R65"/>
  <c r="S65" s="1"/>
  <c r="O65" s="1"/>
  <c r="P66"/>
  <c r="R66"/>
  <c r="S66" s="1"/>
  <c r="O66" s="1"/>
  <c r="P67"/>
  <c r="R67"/>
  <c r="S67" s="1"/>
  <c r="O67" s="1"/>
  <c r="P68"/>
  <c r="R68"/>
  <c r="S68" s="1"/>
  <c r="O68" s="1"/>
  <c r="P69"/>
  <c r="R69"/>
  <c r="S69" s="1"/>
  <c r="O69" s="1"/>
  <c r="P70"/>
  <c r="R70"/>
  <c r="S70" s="1"/>
  <c r="O70" s="1"/>
  <c r="P71"/>
  <c r="R71"/>
  <c r="S71" s="1"/>
  <c r="O71" s="1"/>
  <c r="P72"/>
  <c r="R72"/>
  <c r="S72" s="1"/>
  <c r="O72" s="1"/>
  <c r="P73"/>
  <c r="R73"/>
  <c r="S73" s="1"/>
  <c r="O73" s="1"/>
  <c r="P74"/>
  <c r="R74"/>
  <c r="S74" s="1"/>
  <c r="O74" s="1"/>
  <c r="P75"/>
  <c r="R75"/>
  <c r="S75" s="1"/>
  <c r="O75" s="1"/>
  <c r="P76"/>
  <c r="R76"/>
  <c r="S76" s="1"/>
  <c r="O76" s="1"/>
  <c r="P77"/>
  <c r="R77"/>
  <c r="S77" s="1"/>
  <c r="O77" s="1"/>
  <c r="P78"/>
  <c r="R78"/>
  <c r="S78" s="1"/>
  <c r="O78" s="1"/>
  <c r="P79"/>
  <c r="R79"/>
  <c r="S79" s="1"/>
  <c r="O79" s="1"/>
  <c r="P80"/>
  <c r="R80"/>
  <c r="S80" s="1"/>
  <c r="O80" s="1"/>
  <c r="P81"/>
  <c r="R81"/>
  <c r="S81" s="1"/>
  <c r="O81" s="1"/>
  <c r="P82"/>
  <c r="R82"/>
  <c r="S82" s="1"/>
  <c r="O82" s="1"/>
  <c r="P83"/>
  <c r="R83"/>
  <c r="S83" s="1"/>
  <c r="O83" s="1"/>
  <c r="P84"/>
  <c r="R84"/>
  <c r="S84" s="1"/>
  <c r="O84" s="1"/>
  <c r="P85"/>
  <c r="R85"/>
  <c r="S85" s="1"/>
  <c r="O85" s="1"/>
  <c r="P86"/>
  <c r="R86"/>
  <c r="S86" s="1"/>
  <c r="O86" s="1"/>
  <c r="P87"/>
  <c r="R87"/>
  <c r="S87"/>
  <c r="O87" s="1"/>
  <c r="P88"/>
  <c r="R88"/>
  <c r="S88" s="1"/>
  <c r="O88" s="1"/>
  <c r="P89"/>
  <c r="R89"/>
  <c r="S89" s="1"/>
  <c r="O89" s="1"/>
  <c r="P90"/>
  <c r="R90"/>
  <c r="S90" s="1"/>
  <c r="O90" s="1"/>
  <c r="P91"/>
  <c r="R91"/>
  <c r="S91" s="1"/>
  <c r="O91" s="1"/>
  <c r="P92"/>
  <c r="R92"/>
  <c r="S92" s="1"/>
  <c r="O92" s="1"/>
  <c r="P93"/>
  <c r="R93"/>
  <c r="S93" s="1"/>
  <c r="O93" s="1"/>
  <c r="P94"/>
  <c r="R94"/>
  <c r="S94" s="1"/>
  <c r="O94" s="1"/>
  <c r="P95"/>
  <c r="R95"/>
  <c r="S95" s="1"/>
  <c r="O95" s="1"/>
  <c r="P96"/>
  <c r="R96"/>
  <c r="S96" s="1"/>
  <c r="O96" s="1"/>
  <c r="P97"/>
  <c r="R97"/>
  <c r="S97" s="1"/>
  <c r="O97" s="1"/>
  <c r="P98"/>
  <c r="R98"/>
  <c r="S98" s="1"/>
  <c r="O98" s="1"/>
  <c r="P99"/>
  <c r="R99"/>
  <c r="S99" s="1"/>
  <c r="O99" s="1"/>
  <c r="P100"/>
  <c r="R100"/>
  <c r="S100" s="1"/>
  <c r="O100" s="1"/>
  <c r="P101"/>
  <c r="R101"/>
  <c r="S101" s="1"/>
  <c r="O101" s="1"/>
  <c r="P102"/>
  <c r="R102"/>
  <c r="S102" s="1"/>
  <c r="O102" s="1"/>
  <c r="P103"/>
  <c r="R103"/>
  <c r="S103" s="1"/>
  <c r="O103" s="1"/>
  <c r="P104"/>
  <c r="R104"/>
  <c r="S104" s="1"/>
  <c r="O104" s="1"/>
  <c r="P105"/>
  <c r="R105"/>
  <c r="S105" s="1"/>
  <c r="O105" s="1"/>
  <c r="P106"/>
  <c r="R106"/>
  <c r="S106" s="1"/>
  <c r="O106" s="1"/>
  <c r="P107"/>
  <c r="R107"/>
  <c r="S107" s="1"/>
  <c r="O107" s="1"/>
  <c r="P108"/>
  <c r="R108"/>
  <c r="S108" s="1"/>
  <c r="O108" s="1"/>
  <c r="P109"/>
  <c r="R109"/>
  <c r="S109" s="1"/>
  <c r="O109" s="1"/>
  <c r="P110"/>
  <c r="R110"/>
  <c r="S110" s="1"/>
  <c r="O110" s="1"/>
  <c r="P111"/>
  <c r="R111"/>
  <c r="S111" s="1"/>
  <c r="O111" s="1"/>
  <c r="P112"/>
  <c r="R112"/>
  <c r="S112" s="1"/>
  <c r="O112" s="1"/>
  <c r="P113"/>
  <c r="R113"/>
  <c r="S113" s="1"/>
  <c r="O113" s="1"/>
  <c r="P114"/>
  <c r="R114"/>
  <c r="S114" s="1"/>
  <c r="O114" s="1"/>
  <c r="P115"/>
  <c r="R115"/>
  <c r="S115" s="1"/>
  <c r="O115" s="1"/>
  <c r="P116"/>
  <c r="R116"/>
  <c r="S116" s="1"/>
  <c r="O116" s="1"/>
  <c r="P117"/>
  <c r="R117"/>
  <c r="S117" s="1"/>
  <c r="O117" s="1"/>
  <c r="P118"/>
  <c r="R118"/>
  <c r="S118" s="1"/>
  <c r="O118" s="1"/>
  <c r="P119"/>
  <c r="R119"/>
  <c r="S119"/>
  <c r="O119" s="1"/>
  <c r="P120"/>
  <c r="R120"/>
  <c r="S120" s="1"/>
  <c r="O120" s="1"/>
  <c r="P121"/>
  <c r="R121"/>
  <c r="S121" s="1"/>
  <c r="O121" s="1"/>
  <c r="P122"/>
  <c r="R122"/>
  <c r="S122" s="1"/>
  <c r="O122" s="1"/>
  <c r="P123"/>
  <c r="R123"/>
  <c r="S123" s="1"/>
  <c r="O123" s="1"/>
  <c r="P124"/>
  <c r="R124"/>
  <c r="S124" s="1"/>
  <c r="O124" s="1"/>
  <c r="P125"/>
  <c r="R125"/>
  <c r="S125" s="1"/>
  <c r="O125" s="1"/>
  <c r="P126"/>
  <c r="R126"/>
  <c r="S126"/>
  <c r="O126" s="1"/>
  <c r="P127"/>
  <c r="R127"/>
  <c r="S127" s="1"/>
  <c r="O127" s="1"/>
  <c r="P128"/>
  <c r="R128"/>
  <c r="S128" s="1"/>
  <c r="O128" s="1"/>
  <c r="P129"/>
  <c r="R129"/>
  <c r="S129" s="1"/>
  <c r="O129" s="1"/>
  <c r="P130"/>
  <c r="R130"/>
  <c r="S130" s="1"/>
  <c r="O130" s="1"/>
  <c r="P131"/>
  <c r="R131"/>
  <c r="S131" s="1"/>
  <c r="O131" s="1"/>
  <c r="P132"/>
  <c r="R132"/>
  <c r="S132" s="1"/>
  <c r="O132" s="1"/>
  <c r="P133"/>
  <c r="R133"/>
  <c r="S133" s="1"/>
  <c r="O133" s="1"/>
  <c r="P134"/>
  <c r="R134"/>
  <c r="S134" s="1"/>
  <c r="O134" s="1"/>
  <c r="P135"/>
  <c r="R135"/>
  <c r="S135" s="1"/>
  <c r="O135" s="1"/>
  <c r="P136"/>
  <c r="R136"/>
  <c r="S136" s="1"/>
  <c r="O136" s="1"/>
  <c r="P137"/>
  <c r="R137"/>
  <c r="S137" s="1"/>
  <c r="O137" s="1"/>
  <c r="P138"/>
  <c r="R138"/>
  <c r="S138" s="1"/>
  <c r="O138"/>
  <c r="P139"/>
  <c r="R139"/>
  <c r="S139" s="1"/>
  <c r="O139"/>
  <c r="P140"/>
  <c r="R140"/>
  <c r="S140" s="1"/>
  <c r="O140"/>
  <c r="P141"/>
  <c r="R141"/>
  <c r="S141" s="1"/>
  <c r="O141" s="1"/>
  <c r="P142"/>
  <c r="R142"/>
  <c r="S142" s="1"/>
  <c r="O142"/>
  <c r="P143"/>
  <c r="R143"/>
  <c r="S143" s="1"/>
  <c r="O143"/>
  <c r="P144"/>
  <c r="R144"/>
  <c r="S144" s="1"/>
  <c r="O144"/>
  <c r="P145"/>
  <c r="R145"/>
  <c r="S145" s="1"/>
  <c r="O145" s="1"/>
  <c r="P146"/>
  <c r="R146"/>
  <c r="S146" s="1"/>
  <c r="O146"/>
  <c r="P147"/>
  <c r="R147"/>
  <c r="S147" s="1"/>
  <c r="O147"/>
  <c r="P148"/>
  <c r="R148"/>
  <c r="S148" s="1"/>
  <c r="O148"/>
  <c r="P149"/>
  <c r="R149"/>
  <c r="S149" s="1"/>
  <c r="O149" s="1"/>
  <c r="P150"/>
  <c r="R150"/>
  <c r="S150" s="1"/>
  <c r="O150"/>
  <c r="P151"/>
  <c r="R151"/>
  <c r="S151" s="1"/>
  <c r="O151"/>
  <c r="P152"/>
  <c r="R152"/>
  <c r="S152" s="1"/>
  <c r="O152"/>
  <c r="P153"/>
  <c r="R153"/>
  <c r="S153" s="1"/>
  <c r="O153" s="1"/>
  <c r="P154"/>
  <c r="R154"/>
  <c r="S154" s="1"/>
  <c r="O154"/>
  <c r="P155"/>
  <c r="R155"/>
  <c r="S155" s="1"/>
  <c r="O155"/>
  <c r="P156"/>
  <c r="R156"/>
  <c r="S156" s="1"/>
  <c r="O156"/>
  <c r="P157"/>
  <c r="R157"/>
  <c r="S157" s="1"/>
  <c r="O157" s="1"/>
  <c r="P158"/>
  <c r="R158"/>
  <c r="S158" s="1"/>
  <c r="O158"/>
  <c r="P159"/>
  <c r="R159"/>
  <c r="S159" s="1"/>
  <c r="O159"/>
  <c r="P160"/>
  <c r="R160"/>
  <c r="S160" s="1"/>
  <c r="O160"/>
  <c r="P161"/>
  <c r="R161"/>
  <c r="S161" s="1"/>
  <c r="O161" s="1"/>
  <c r="P162"/>
  <c r="R162"/>
  <c r="S162" s="1"/>
  <c r="O162"/>
  <c r="P163"/>
  <c r="R163"/>
  <c r="S163" s="1"/>
  <c r="O163"/>
  <c r="P164"/>
  <c r="R164"/>
  <c r="S164" s="1"/>
  <c r="O164"/>
  <c r="P165"/>
  <c r="R165"/>
  <c r="S165" s="1"/>
  <c r="O165" s="1"/>
  <c r="P166"/>
  <c r="R166"/>
  <c r="S166" s="1"/>
  <c r="O166"/>
  <c r="P167"/>
  <c r="R167"/>
  <c r="S167" s="1"/>
  <c r="O167"/>
  <c r="P168"/>
  <c r="R168"/>
  <c r="S168" s="1"/>
  <c r="O168"/>
  <c r="P169"/>
  <c r="R169"/>
  <c r="S169" s="1"/>
  <c r="O169" s="1"/>
  <c r="P170"/>
  <c r="R170"/>
  <c r="S170" s="1"/>
  <c r="O170"/>
  <c r="P171"/>
  <c r="R171"/>
  <c r="S171" s="1"/>
  <c r="O171"/>
  <c r="P172"/>
  <c r="R172"/>
  <c r="S172" s="1"/>
  <c r="O172"/>
  <c r="P173"/>
  <c r="R173"/>
  <c r="S173" s="1"/>
  <c r="O173" s="1"/>
  <c r="P174"/>
  <c r="R174"/>
  <c r="S174" s="1"/>
  <c r="O174"/>
  <c r="P175"/>
  <c r="R175"/>
  <c r="S175" s="1"/>
  <c r="O175"/>
  <c r="P176"/>
  <c r="R176"/>
  <c r="S176" s="1"/>
  <c r="O176"/>
  <c r="P177"/>
  <c r="R177"/>
  <c r="S177" s="1"/>
  <c r="O177" s="1"/>
  <c r="P178"/>
  <c r="R178"/>
  <c r="S178" s="1"/>
  <c r="O178"/>
  <c r="P179"/>
  <c r="R179"/>
  <c r="S179" s="1"/>
  <c r="O179"/>
  <c r="P180"/>
  <c r="R180"/>
  <c r="S180" s="1"/>
  <c r="O180"/>
  <c r="P181"/>
  <c r="R181"/>
  <c r="S181" s="1"/>
  <c r="O181" s="1"/>
  <c r="P182"/>
  <c r="R182"/>
  <c r="S182" s="1"/>
  <c r="O182"/>
  <c r="P183"/>
  <c r="R183"/>
  <c r="S183" s="1"/>
  <c r="O183"/>
  <c r="P184"/>
  <c r="R184"/>
  <c r="S184" s="1"/>
  <c r="O184"/>
  <c r="P185"/>
  <c r="R185"/>
  <c r="S185" s="1"/>
  <c r="O185" s="1"/>
  <c r="P186"/>
  <c r="R186"/>
  <c r="S186" s="1"/>
  <c r="O186"/>
  <c r="P187"/>
  <c r="R187"/>
  <c r="S187" s="1"/>
  <c r="O187"/>
  <c r="P188"/>
  <c r="R188"/>
  <c r="S188" s="1"/>
  <c r="O188"/>
  <c r="P189"/>
  <c r="R189"/>
  <c r="S189" s="1"/>
  <c r="O189" s="1"/>
  <c r="P190"/>
  <c r="R190"/>
  <c r="S190" s="1"/>
  <c r="O190"/>
  <c r="P191"/>
  <c r="R191"/>
  <c r="S191" s="1"/>
  <c r="O191"/>
  <c r="P192"/>
  <c r="R192"/>
  <c r="S192" s="1"/>
  <c r="O192"/>
  <c r="P193"/>
  <c r="R193"/>
  <c r="S193" s="1"/>
  <c r="O193" s="1"/>
  <c r="P194"/>
  <c r="R194"/>
  <c r="S194" s="1"/>
  <c r="O194"/>
  <c r="P195"/>
  <c r="R195"/>
  <c r="S195" s="1"/>
  <c r="O195"/>
  <c r="P196"/>
  <c r="R196"/>
  <c r="S196" s="1"/>
  <c r="O196"/>
  <c r="P197"/>
  <c r="R197"/>
  <c r="S197" s="1"/>
  <c r="O197" s="1"/>
  <c r="P198"/>
  <c r="R198"/>
  <c r="S198" s="1"/>
  <c r="O198"/>
  <c r="P199"/>
  <c r="R199"/>
  <c r="S199" s="1"/>
  <c r="O199"/>
  <c r="P200"/>
  <c r="R200"/>
  <c r="S200" s="1"/>
  <c r="O200"/>
  <c r="P201"/>
  <c r="R201"/>
  <c r="S201" s="1"/>
  <c r="O201" s="1"/>
  <c r="P202"/>
  <c r="R202"/>
  <c r="S202" s="1"/>
  <c r="O202"/>
  <c r="P203"/>
  <c r="R203"/>
  <c r="S203" s="1"/>
  <c r="O203"/>
  <c r="P204"/>
  <c r="R204"/>
  <c r="S204" s="1"/>
  <c r="O204"/>
  <c r="P205"/>
  <c r="R205"/>
  <c r="S205" s="1"/>
  <c r="O205" s="1"/>
  <c r="P206"/>
  <c r="R206"/>
  <c r="S206" s="1"/>
  <c r="O206"/>
  <c r="P207"/>
  <c r="R207"/>
  <c r="S207" s="1"/>
  <c r="O207"/>
  <c r="P208"/>
  <c r="R208"/>
  <c r="S208" s="1"/>
  <c r="O208"/>
  <c r="P209"/>
  <c r="R209"/>
  <c r="S209" s="1"/>
  <c r="O209" s="1"/>
  <c r="P210"/>
  <c r="R210"/>
  <c r="S210" s="1"/>
  <c r="O210"/>
  <c r="P211"/>
  <c r="R211"/>
  <c r="S211" s="1"/>
  <c r="O211"/>
  <c r="P212"/>
  <c r="R212"/>
  <c r="S212" s="1"/>
  <c r="O212"/>
  <c r="P213"/>
  <c r="R213"/>
  <c r="S213" s="1"/>
  <c r="O213" s="1"/>
  <c r="P214"/>
  <c r="R214"/>
  <c r="S214" s="1"/>
  <c r="O214"/>
  <c r="P215"/>
  <c r="R215"/>
  <c r="S215" s="1"/>
  <c r="O215"/>
  <c r="P216"/>
  <c r="R216"/>
  <c r="S216" s="1"/>
  <c r="O216"/>
  <c r="P217"/>
  <c r="R217"/>
  <c r="S217" s="1"/>
  <c r="O217" s="1"/>
  <c r="P218"/>
  <c r="R218"/>
  <c r="S218" s="1"/>
  <c r="O218"/>
  <c r="P219"/>
  <c r="R219"/>
  <c r="S219" s="1"/>
  <c r="O219"/>
  <c r="P220"/>
  <c r="R220"/>
  <c r="S220" s="1"/>
  <c r="O220"/>
  <c r="P221"/>
  <c r="R221"/>
  <c r="S221" s="1"/>
  <c r="O221" s="1"/>
  <c r="P222"/>
  <c r="R222"/>
  <c r="S222" s="1"/>
  <c r="O222"/>
  <c r="P223"/>
  <c r="R223"/>
  <c r="S223" s="1"/>
  <c r="O223"/>
  <c r="P224"/>
  <c r="R224"/>
  <c r="S224" s="1"/>
  <c r="O224"/>
  <c r="P225"/>
  <c r="R225"/>
  <c r="S225" s="1"/>
  <c r="O225" s="1"/>
  <c r="P226"/>
  <c r="R226"/>
  <c r="S226" s="1"/>
  <c r="O226"/>
  <c r="P227"/>
  <c r="R227"/>
  <c r="S227" s="1"/>
  <c r="O227"/>
  <c r="P228"/>
  <c r="R228"/>
  <c r="S228" s="1"/>
  <c r="O228"/>
  <c r="P229"/>
  <c r="R229"/>
  <c r="S229" s="1"/>
  <c r="O229" s="1"/>
  <c r="P230"/>
  <c r="R230"/>
  <c r="S230" s="1"/>
  <c r="O230"/>
  <c r="P231"/>
  <c r="R231"/>
  <c r="S231" s="1"/>
  <c r="O231"/>
  <c r="P232"/>
  <c r="R232"/>
  <c r="S232" s="1"/>
  <c r="O232"/>
  <c r="P233"/>
  <c r="R233"/>
  <c r="S233" s="1"/>
  <c r="O233" s="1"/>
  <c r="P234"/>
  <c r="R234"/>
  <c r="S234" s="1"/>
  <c r="O234"/>
  <c r="P235"/>
  <c r="R235"/>
  <c r="S235" s="1"/>
  <c r="O235"/>
  <c r="P236"/>
  <c r="R236"/>
  <c r="S236" s="1"/>
  <c r="O236"/>
  <c r="P237"/>
  <c r="R237"/>
  <c r="S237" s="1"/>
  <c r="O237" s="1"/>
  <c r="P238"/>
  <c r="R238"/>
  <c r="S238" s="1"/>
  <c r="O238"/>
  <c r="P239"/>
  <c r="R239"/>
  <c r="S239" s="1"/>
  <c r="O239"/>
  <c r="P240"/>
  <c r="R240"/>
  <c r="S240" s="1"/>
  <c r="O240"/>
  <c r="P241"/>
  <c r="R241"/>
  <c r="S241" s="1"/>
  <c r="O241" s="1"/>
  <c r="P242"/>
  <c r="R242"/>
  <c r="S242" s="1"/>
  <c r="O242"/>
  <c r="P243"/>
  <c r="R243"/>
  <c r="S243" s="1"/>
  <c r="O243"/>
  <c r="P244"/>
  <c r="R244"/>
  <c r="S244" s="1"/>
  <c r="O244"/>
  <c r="P245"/>
  <c r="R245"/>
  <c r="S245" s="1"/>
  <c r="O245" s="1"/>
  <c r="P246"/>
  <c r="R246"/>
  <c r="S246" s="1"/>
  <c r="O246"/>
  <c r="P247"/>
  <c r="R247"/>
  <c r="S247" s="1"/>
  <c r="O247"/>
  <c r="P248"/>
  <c r="R248"/>
  <c r="S248" s="1"/>
  <c r="O248"/>
  <c r="P249"/>
  <c r="R249"/>
  <c r="S249" s="1"/>
  <c r="O249" s="1"/>
  <c r="P250"/>
  <c r="R250"/>
  <c r="S250" s="1"/>
  <c r="O250"/>
  <c r="P251"/>
  <c r="R251"/>
  <c r="S251" s="1"/>
  <c r="O251"/>
  <c r="P252"/>
  <c r="R252"/>
  <c r="S252" s="1"/>
  <c r="O252"/>
  <c r="P253"/>
  <c r="R253"/>
  <c r="S253" s="1"/>
  <c r="O253" s="1"/>
  <c r="P254"/>
  <c r="R254"/>
  <c r="S254" s="1"/>
  <c r="O254"/>
  <c r="P255"/>
  <c r="R255"/>
  <c r="S255" s="1"/>
  <c r="O255"/>
  <c r="P256"/>
  <c r="R256"/>
  <c r="S256" s="1"/>
  <c r="O256"/>
  <c r="P257"/>
  <c r="R257"/>
  <c r="S257" s="1"/>
  <c r="O257" s="1"/>
  <c r="P258"/>
  <c r="R258"/>
  <c r="S258" s="1"/>
  <c r="O258"/>
  <c r="P259"/>
  <c r="R259"/>
  <c r="S259" s="1"/>
  <c r="O259"/>
  <c r="P260"/>
  <c r="R260"/>
  <c r="S260" s="1"/>
  <c r="O260"/>
  <c r="P4" i="7"/>
  <c r="R4"/>
  <c r="S4" s="1"/>
  <c r="O4" s="1"/>
  <c r="E138" s="1"/>
  <c r="C138" s="1"/>
  <c r="D138" s="1"/>
  <c r="R5"/>
  <c r="S5"/>
  <c r="O5" s="1"/>
  <c r="R6"/>
  <c r="S6" s="1"/>
  <c r="O6" s="1"/>
  <c r="R7"/>
  <c r="S7" s="1"/>
  <c r="O7" s="1"/>
  <c r="R8"/>
  <c r="S8" s="1"/>
  <c r="O8" s="1"/>
  <c r="R9"/>
  <c r="S9"/>
  <c r="O9" s="1"/>
  <c r="R10"/>
  <c r="S10" s="1"/>
  <c r="O10" s="1"/>
  <c r="R11"/>
  <c r="S11" s="1"/>
  <c r="O11" s="1"/>
  <c r="R12"/>
  <c r="S12" s="1"/>
  <c r="O12" s="1"/>
  <c r="R13"/>
  <c r="S13" s="1"/>
  <c r="O13" s="1"/>
  <c r="R14"/>
  <c r="S14" s="1"/>
  <c r="O14" s="1"/>
  <c r="R15"/>
  <c r="S15" s="1"/>
  <c r="O15" s="1"/>
  <c r="R16"/>
  <c r="S16" s="1"/>
  <c r="O16" s="1"/>
  <c r="R17"/>
  <c r="S17"/>
  <c r="O17" s="1"/>
  <c r="R18"/>
  <c r="S18" s="1"/>
  <c r="O18" s="1"/>
  <c r="R19"/>
  <c r="S19" s="1"/>
  <c r="O19" s="1"/>
  <c r="R20"/>
  <c r="S20" s="1"/>
  <c r="O20" s="1"/>
  <c r="R21"/>
  <c r="S21" s="1"/>
  <c r="O21" s="1"/>
  <c r="R22"/>
  <c r="S22" s="1"/>
  <c r="O22" s="1"/>
  <c r="R23"/>
  <c r="S23" s="1"/>
  <c r="O23" s="1"/>
  <c r="R24"/>
  <c r="S24" s="1"/>
  <c r="O24" s="1"/>
  <c r="R25"/>
  <c r="S25" s="1"/>
  <c r="O25" s="1"/>
  <c r="R26"/>
  <c r="S26" s="1"/>
  <c r="O26" s="1"/>
  <c r="R27"/>
  <c r="S27" s="1"/>
  <c r="O27" s="1"/>
  <c r="R28"/>
  <c r="S28" s="1"/>
  <c r="O28" s="1"/>
  <c r="R29"/>
  <c r="S29" s="1"/>
  <c r="O29" s="1"/>
  <c r="R30"/>
  <c r="S30" s="1"/>
  <c r="O30" s="1"/>
  <c r="R31"/>
  <c r="S31" s="1"/>
  <c r="O31" s="1"/>
  <c r="R32"/>
  <c r="S32" s="1"/>
  <c r="O32" s="1"/>
  <c r="R33"/>
  <c r="S33" s="1"/>
  <c r="O33" s="1"/>
  <c r="R34"/>
  <c r="S34" s="1"/>
  <c r="O34" s="1"/>
  <c r="R35"/>
  <c r="S35" s="1"/>
  <c r="O35" s="1"/>
  <c r="R36"/>
  <c r="S36" s="1"/>
  <c r="O36" s="1"/>
  <c r="R37"/>
  <c r="S37"/>
  <c r="O37" s="1"/>
  <c r="R38"/>
  <c r="S38" s="1"/>
  <c r="O38" s="1"/>
  <c r="R39"/>
  <c r="S39" s="1"/>
  <c r="O39" s="1"/>
  <c r="R40"/>
  <c r="S40" s="1"/>
  <c r="O40" s="1"/>
  <c r="R41"/>
  <c r="S41" s="1"/>
  <c r="O41" s="1"/>
  <c r="R42"/>
  <c r="S42" s="1"/>
  <c r="O42" s="1"/>
  <c r="R43"/>
  <c r="S43" s="1"/>
  <c r="O43" s="1"/>
  <c r="R44"/>
  <c r="S44" s="1"/>
  <c r="O44" s="1"/>
  <c r="R45"/>
  <c r="S45" s="1"/>
  <c r="O45" s="1"/>
  <c r="R46"/>
  <c r="S46" s="1"/>
  <c r="O46" s="1"/>
  <c r="R47"/>
  <c r="S47" s="1"/>
  <c r="O47" s="1"/>
  <c r="R48"/>
  <c r="S48" s="1"/>
  <c r="O48" s="1"/>
  <c r="R49"/>
  <c r="S49"/>
  <c r="O49"/>
  <c r="R50"/>
  <c r="S50" s="1"/>
  <c r="O50" s="1"/>
  <c r="R51"/>
  <c r="S51" s="1"/>
  <c r="O51" s="1"/>
  <c r="R52"/>
  <c r="S52" s="1"/>
  <c r="O52" s="1"/>
  <c r="R53"/>
  <c r="S53" s="1"/>
  <c r="O53" s="1"/>
  <c r="R54"/>
  <c r="S54" s="1"/>
  <c r="O54" s="1"/>
  <c r="R55"/>
  <c r="S55" s="1"/>
  <c r="O55" s="1"/>
  <c r="R56"/>
  <c r="S56" s="1"/>
  <c r="O56" s="1"/>
  <c r="R57"/>
  <c r="S57" s="1"/>
  <c r="O57" s="1"/>
  <c r="R58"/>
  <c r="S58" s="1"/>
  <c r="O58" s="1"/>
  <c r="R59"/>
  <c r="S59" s="1"/>
  <c r="O59" s="1"/>
  <c r="R60"/>
  <c r="S60" s="1"/>
  <c r="O60" s="1"/>
  <c r="R61"/>
  <c r="S61" s="1"/>
  <c r="O61" s="1"/>
  <c r="R62"/>
  <c r="S62" s="1"/>
  <c r="O62" s="1"/>
  <c r="R63"/>
  <c r="S63" s="1"/>
  <c r="O63" s="1"/>
  <c r="R64"/>
  <c r="S64" s="1"/>
  <c r="O64" s="1"/>
  <c r="R65"/>
  <c r="S65" s="1"/>
  <c r="O65" s="1"/>
  <c r="R66"/>
  <c r="S66" s="1"/>
  <c r="O66" s="1"/>
  <c r="R67"/>
  <c r="S67" s="1"/>
  <c r="O67" s="1"/>
  <c r="R68"/>
  <c r="S68" s="1"/>
  <c r="O68" s="1"/>
  <c r="R69"/>
  <c r="S69"/>
  <c r="O69" s="1"/>
  <c r="R70"/>
  <c r="S70" s="1"/>
  <c r="O70" s="1"/>
  <c r="R71"/>
  <c r="S71" s="1"/>
  <c r="O71" s="1"/>
  <c r="R72"/>
  <c r="S72" s="1"/>
  <c r="O72" s="1"/>
  <c r="R73"/>
  <c r="S73" s="1"/>
  <c r="O73" s="1"/>
  <c r="R74"/>
  <c r="S74" s="1"/>
  <c r="O74" s="1"/>
  <c r="R75"/>
  <c r="S75" s="1"/>
  <c r="O75" s="1"/>
  <c r="R76"/>
  <c r="S76" s="1"/>
  <c r="O76" s="1"/>
  <c r="R77"/>
  <c r="S77" s="1"/>
  <c r="O77" s="1"/>
  <c r="R78"/>
  <c r="S78" s="1"/>
  <c r="O78" s="1"/>
  <c r="R79"/>
  <c r="S79" s="1"/>
  <c r="O79" s="1"/>
  <c r="R80"/>
  <c r="S80" s="1"/>
  <c r="O80" s="1"/>
  <c r="R81"/>
  <c r="S81" s="1"/>
  <c r="O81" s="1"/>
  <c r="R82"/>
  <c r="S82" s="1"/>
  <c r="O82" s="1"/>
  <c r="R83"/>
  <c r="S83" s="1"/>
  <c r="O83" s="1"/>
  <c r="R84"/>
  <c r="S84" s="1"/>
  <c r="O84" s="1"/>
  <c r="R85"/>
  <c r="S85" s="1"/>
  <c r="O85" s="1"/>
  <c r="R86"/>
  <c r="S86" s="1"/>
  <c r="O86" s="1"/>
  <c r="R87"/>
  <c r="S87" s="1"/>
  <c r="O87" s="1"/>
  <c r="R88"/>
  <c r="S88" s="1"/>
  <c r="O88" s="1"/>
  <c r="R89"/>
  <c r="S89" s="1"/>
  <c r="O89" s="1"/>
  <c r="R90"/>
  <c r="S90" s="1"/>
  <c r="O90" s="1"/>
  <c r="R91"/>
  <c r="S91" s="1"/>
  <c r="O91" s="1"/>
  <c r="R92"/>
  <c r="S92" s="1"/>
  <c r="O92" s="1"/>
  <c r="R93"/>
  <c r="S93"/>
  <c r="O93" s="1"/>
  <c r="R94"/>
  <c r="S94" s="1"/>
  <c r="O94" s="1"/>
  <c r="R95"/>
  <c r="S95" s="1"/>
  <c r="O95" s="1"/>
  <c r="R96"/>
  <c r="S96" s="1"/>
  <c r="O96" s="1"/>
  <c r="R97"/>
  <c r="S97" s="1"/>
  <c r="O97" s="1"/>
  <c r="R98"/>
  <c r="S98" s="1"/>
  <c r="O98" s="1"/>
  <c r="R99"/>
  <c r="S99" s="1"/>
  <c r="O99" s="1"/>
  <c r="R100"/>
  <c r="S100" s="1"/>
  <c r="O100" s="1"/>
  <c r="R101"/>
  <c r="S101" s="1"/>
  <c r="O101" s="1"/>
  <c r="R102"/>
  <c r="S102" s="1"/>
  <c r="O102"/>
  <c r="R103"/>
  <c r="S103" s="1"/>
  <c r="O103" s="1"/>
  <c r="R104"/>
  <c r="S104" s="1"/>
  <c r="O104" s="1"/>
  <c r="R105"/>
  <c r="S105" s="1"/>
  <c r="O105" s="1"/>
  <c r="R106"/>
  <c r="S106" s="1"/>
  <c r="O106" s="1"/>
  <c r="R107"/>
  <c r="S107" s="1"/>
  <c r="O107" s="1"/>
  <c r="R108"/>
  <c r="S108" s="1"/>
  <c r="O108" s="1"/>
  <c r="R109"/>
  <c r="S109" s="1"/>
  <c r="O109" s="1"/>
  <c r="R110"/>
  <c r="S110" s="1"/>
  <c r="O110" s="1"/>
  <c r="R111"/>
  <c r="S111" s="1"/>
  <c r="O111" s="1"/>
  <c r="R112"/>
  <c r="S112" s="1"/>
  <c r="O112" s="1"/>
  <c r="R113"/>
  <c r="S113" s="1"/>
  <c r="O113" s="1"/>
  <c r="R114"/>
  <c r="S114" s="1"/>
  <c r="O114" s="1"/>
  <c r="R115"/>
  <c r="S115"/>
  <c r="O115" s="1"/>
  <c r="R116"/>
  <c r="S116" s="1"/>
  <c r="O116" s="1"/>
  <c r="R117"/>
  <c r="S117" s="1"/>
  <c r="O117" s="1"/>
  <c r="R118"/>
  <c r="S118" s="1"/>
  <c r="O118" s="1"/>
  <c r="R119"/>
  <c r="S119" s="1"/>
  <c r="O119" s="1"/>
  <c r="R120"/>
  <c r="S120" s="1"/>
  <c r="O120" s="1"/>
  <c r="R121"/>
  <c r="S121" s="1"/>
  <c r="O121" s="1"/>
  <c r="R122"/>
  <c r="S122" s="1"/>
  <c r="O122" s="1"/>
  <c r="R123"/>
  <c r="S123"/>
  <c r="O123" s="1"/>
  <c r="R124"/>
  <c r="S124" s="1"/>
  <c r="O124" s="1"/>
  <c r="R125"/>
  <c r="S125" s="1"/>
  <c r="O125" s="1"/>
  <c r="R126"/>
  <c r="S126" s="1"/>
  <c r="O126" s="1"/>
  <c r="R127"/>
  <c r="S127" s="1"/>
  <c r="O127" s="1"/>
  <c r="R128"/>
  <c r="S128"/>
  <c r="O128" s="1"/>
  <c r="R129"/>
  <c r="S129" s="1"/>
  <c r="O129" s="1"/>
  <c r="R130"/>
  <c r="S130" s="1"/>
  <c r="O130" s="1"/>
  <c r="R131"/>
  <c r="S131" s="1"/>
  <c r="O131" s="1"/>
  <c r="R132"/>
  <c r="S132" s="1"/>
  <c r="O132" s="1"/>
  <c r="R133"/>
  <c r="S133"/>
  <c r="O133" s="1"/>
  <c r="R134"/>
  <c r="S134" s="1"/>
  <c r="O134"/>
  <c r="R135"/>
  <c r="S135" s="1"/>
  <c r="O135" s="1"/>
  <c r="R136"/>
  <c r="S136" s="1"/>
  <c r="O136" s="1"/>
  <c r="R137"/>
  <c r="S137"/>
  <c r="O137"/>
  <c r="R138"/>
  <c r="S138" s="1"/>
  <c r="O138" s="1"/>
  <c r="R139"/>
  <c r="S139"/>
  <c r="O139" s="1"/>
  <c r="R140"/>
  <c r="S140" s="1"/>
  <c r="O140" s="1"/>
  <c r="R141"/>
  <c r="S141"/>
  <c r="O141" s="1"/>
  <c r="R142"/>
  <c r="S142" s="1"/>
  <c r="O142"/>
  <c r="R143"/>
  <c r="S143" s="1"/>
  <c r="O143" s="1"/>
  <c r="R144"/>
  <c r="S144"/>
  <c r="O144"/>
  <c r="R145"/>
  <c r="S145"/>
  <c r="O145"/>
  <c r="R146"/>
  <c r="S146" s="1"/>
  <c r="O146" s="1"/>
  <c r="R147"/>
  <c r="S147"/>
  <c r="O147" s="1"/>
  <c r="R148"/>
  <c r="S148" s="1"/>
  <c r="O148" s="1"/>
  <c r="R149"/>
  <c r="S149"/>
  <c r="O149" s="1"/>
  <c r="R150"/>
  <c r="S150" s="1"/>
  <c r="O150"/>
  <c r="R151"/>
  <c r="S151" s="1"/>
  <c r="O151" s="1"/>
  <c r="R152"/>
  <c r="S152"/>
  <c r="O152"/>
  <c r="R153"/>
  <c r="S153"/>
  <c r="O153"/>
  <c r="R154"/>
  <c r="S154" s="1"/>
  <c r="O154" s="1"/>
  <c r="R155"/>
  <c r="S155"/>
  <c r="O155" s="1"/>
  <c r="R156"/>
  <c r="S156" s="1"/>
  <c r="O156" s="1"/>
  <c r="R157"/>
  <c r="S157"/>
  <c r="O157" s="1"/>
  <c r="R158"/>
  <c r="S158" s="1"/>
  <c r="O158"/>
  <c r="R159"/>
  <c r="S159" s="1"/>
  <c r="O159" s="1"/>
  <c r="R160"/>
  <c r="S160"/>
  <c r="O160"/>
  <c r="R161"/>
  <c r="S161"/>
  <c r="O161"/>
  <c r="R162"/>
  <c r="S162" s="1"/>
  <c r="O162" s="1"/>
  <c r="R163"/>
  <c r="S163"/>
  <c r="O163" s="1"/>
  <c r="R164"/>
  <c r="S164" s="1"/>
  <c r="O164" s="1"/>
  <c r="R165"/>
  <c r="S165"/>
  <c r="O165" s="1"/>
  <c r="R166"/>
  <c r="S166" s="1"/>
  <c r="O166"/>
  <c r="R167"/>
  <c r="S167" s="1"/>
  <c r="O167" s="1"/>
  <c r="R168"/>
  <c r="S168"/>
  <c r="O168"/>
  <c r="R169"/>
  <c r="S169"/>
  <c r="O169"/>
  <c r="R170"/>
  <c r="S170" s="1"/>
  <c r="O170" s="1"/>
  <c r="R171"/>
  <c r="S171"/>
  <c r="O171" s="1"/>
  <c r="R172"/>
  <c r="S172" s="1"/>
  <c r="O172" s="1"/>
  <c r="R173"/>
  <c r="S173"/>
  <c r="O173" s="1"/>
  <c r="R174"/>
  <c r="S174" s="1"/>
  <c r="O174"/>
  <c r="R175"/>
  <c r="S175" s="1"/>
  <c r="O175" s="1"/>
  <c r="R176"/>
  <c r="S176"/>
  <c r="O176"/>
  <c r="R177"/>
  <c r="S177"/>
  <c r="O177"/>
  <c r="R178"/>
  <c r="S178" s="1"/>
  <c r="O178" s="1"/>
  <c r="R179"/>
  <c r="S179"/>
  <c r="O179" s="1"/>
  <c r="R180"/>
  <c r="S180" s="1"/>
  <c r="O180" s="1"/>
  <c r="R181"/>
  <c r="S181"/>
  <c r="O181" s="1"/>
  <c r="R182"/>
  <c r="S182" s="1"/>
  <c r="O182"/>
  <c r="R183"/>
  <c r="S183" s="1"/>
  <c r="O183" s="1"/>
  <c r="R184"/>
  <c r="S184"/>
  <c r="O184"/>
  <c r="R185"/>
  <c r="S185"/>
  <c r="O185"/>
  <c r="R186"/>
  <c r="S186" s="1"/>
  <c r="O186" s="1"/>
  <c r="R187"/>
  <c r="S187"/>
  <c r="O187" s="1"/>
  <c r="R188"/>
  <c r="S188" s="1"/>
  <c r="O188" s="1"/>
  <c r="R189"/>
  <c r="S189"/>
  <c r="O189" s="1"/>
  <c r="R190"/>
  <c r="S190" s="1"/>
  <c r="O190"/>
  <c r="R191"/>
  <c r="S191" s="1"/>
  <c r="O191" s="1"/>
  <c r="R192"/>
  <c r="S192"/>
  <c r="O192"/>
  <c r="R193"/>
  <c r="S193"/>
  <c r="O193"/>
  <c r="R194"/>
  <c r="S194" s="1"/>
  <c r="O194" s="1"/>
  <c r="R195"/>
  <c r="S195"/>
  <c r="O195" s="1"/>
  <c r="R196"/>
  <c r="S196" s="1"/>
  <c r="O196" s="1"/>
  <c r="R197"/>
  <c r="S197"/>
  <c r="O197" s="1"/>
  <c r="R198"/>
  <c r="S198" s="1"/>
  <c r="O198"/>
  <c r="R199"/>
  <c r="S199" s="1"/>
  <c r="O199" s="1"/>
  <c r="R200"/>
  <c r="S200"/>
  <c r="O200"/>
  <c r="R201"/>
  <c r="S201"/>
  <c r="O201"/>
  <c r="R202"/>
  <c r="S202" s="1"/>
  <c r="O202" s="1"/>
  <c r="R203"/>
  <c r="S203"/>
  <c r="O203" s="1"/>
  <c r="R204"/>
  <c r="S204" s="1"/>
  <c r="O204" s="1"/>
  <c r="R205"/>
  <c r="S205"/>
  <c r="O205" s="1"/>
  <c r="R206"/>
  <c r="S206" s="1"/>
  <c r="O206"/>
  <c r="R207"/>
  <c r="S207" s="1"/>
  <c r="O207" s="1"/>
  <c r="R208"/>
  <c r="S208"/>
  <c r="O208"/>
  <c r="R209"/>
  <c r="S209"/>
  <c r="O209"/>
  <c r="R210"/>
  <c r="S210" s="1"/>
  <c r="O210" s="1"/>
  <c r="R211"/>
  <c r="S211"/>
  <c r="O211" s="1"/>
  <c r="R212"/>
  <c r="S212" s="1"/>
  <c r="O212" s="1"/>
  <c r="R213"/>
  <c r="S213"/>
  <c r="O213" s="1"/>
  <c r="R214"/>
  <c r="S214" s="1"/>
  <c r="O214"/>
  <c r="R215"/>
  <c r="S215" s="1"/>
  <c r="O215" s="1"/>
  <c r="R216"/>
  <c r="S216"/>
  <c r="O216"/>
  <c r="R217"/>
  <c r="S217"/>
  <c r="O217"/>
  <c r="R218"/>
  <c r="S218" s="1"/>
  <c r="O218" s="1"/>
  <c r="R219"/>
  <c r="S219"/>
  <c r="O219" s="1"/>
  <c r="R220"/>
  <c r="S220" s="1"/>
  <c r="O220" s="1"/>
  <c r="R221"/>
  <c r="S221"/>
  <c r="O221" s="1"/>
  <c r="R222"/>
  <c r="S222" s="1"/>
  <c r="O222"/>
  <c r="R223"/>
  <c r="S223" s="1"/>
  <c r="O223" s="1"/>
  <c r="R224"/>
  <c r="S224"/>
  <c r="O224"/>
  <c r="R225"/>
  <c r="S225"/>
  <c r="O225"/>
  <c r="R226"/>
  <c r="S226" s="1"/>
  <c r="O226" s="1"/>
  <c r="R227"/>
  <c r="S227"/>
  <c r="O227" s="1"/>
  <c r="R228"/>
  <c r="S228" s="1"/>
  <c r="O228" s="1"/>
  <c r="R229"/>
  <c r="S229"/>
  <c r="O229" s="1"/>
  <c r="R230"/>
  <c r="S230" s="1"/>
  <c r="O230"/>
  <c r="R231"/>
  <c r="S231" s="1"/>
  <c r="O231" s="1"/>
  <c r="R232"/>
  <c r="S232"/>
  <c r="O232"/>
  <c r="R233"/>
  <c r="S233"/>
  <c r="O233"/>
  <c r="R234"/>
  <c r="S234" s="1"/>
  <c r="O234" s="1"/>
  <c r="R235"/>
  <c r="S235"/>
  <c r="O235" s="1"/>
  <c r="R236"/>
  <c r="S236" s="1"/>
  <c r="O236" s="1"/>
  <c r="R237"/>
  <c r="S237"/>
  <c r="O237" s="1"/>
  <c r="R238"/>
  <c r="S238" s="1"/>
  <c r="O238"/>
  <c r="R239"/>
  <c r="S239" s="1"/>
  <c r="O239" s="1"/>
  <c r="R240"/>
  <c r="S240"/>
  <c r="O240"/>
  <c r="R241"/>
  <c r="S241"/>
  <c r="O241"/>
  <c r="R242"/>
  <c r="S242" s="1"/>
  <c r="O242" s="1"/>
  <c r="R243"/>
  <c r="S243"/>
  <c r="O243" s="1"/>
  <c r="R244"/>
  <c r="S244" s="1"/>
  <c r="O244" s="1"/>
  <c r="R245"/>
  <c r="S245"/>
  <c r="O245" s="1"/>
  <c r="R246"/>
  <c r="S246" s="1"/>
  <c r="O246"/>
  <c r="R247"/>
  <c r="S247" s="1"/>
  <c r="O247" s="1"/>
  <c r="R248"/>
  <c r="S248"/>
  <c r="O248"/>
  <c r="R249"/>
  <c r="S249"/>
  <c r="O249"/>
  <c r="R250"/>
  <c r="S250" s="1"/>
  <c r="O250" s="1"/>
  <c r="R251"/>
  <c r="S251"/>
  <c r="O251" s="1"/>
  <c r="R252"/>
  <c r="S252" s="1"/>
  <c r="O252" s="1"/>
  <c r="R253"/>
  <c r="S253"/>
  <c r="O253" s="1"/>
  <c r="R254"/>
  <c r="S254" s="1"/>
  <c r="O254"/>
  <c r="R255"/>
  <c r="S255" s="1"/>
  <c r="O255" s="1"/>
  <c r="R256"/>
  <c r="S256"/>
  <c r="O256"/>
  <c r="R257"/>
  <c r="S257"/>
  <c r="O257"/>
  <c r="R258"/>
  <c r="S258" s="1"/>
  <c r="O258" s="1"/>
  <c r="R259"/>
  <c r="S259"/>
  <c r="O259" s="1"/>
  <c r="R260"/>
  <c r="S260" s="1"/>
  <c r="O260" s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4" i="6"/>
  <c r="R4"/>
  <c r="S4" s="1"/>
  <c r="O4" s="1"/>
  <c r="P5"/>
  <c r="R5"/>
  <c r="S5" s="1"/>
  <c r="O5" s="1"/>
  <c r="R6"/>
  <c r="S6" s="1"/>
  <c r="O6" s="1"/>
  <c r="R7"/>
  <c r="S7" s="1"/>
  <c r="O7" s="1"/>
  <c r="R8"/>
  <c r="S8" s="1"/>
  <c r="O8" s="1"/>
  <c r="R9"/>
  <c r="S9" s="1"/>
  <c r="O9" s="1"/>
  <c r="R10"/>
  <c r="S10" s="1"/>
  <c r="O10" s="1"/>
  <c r="R11"/>
  <c r="S11" s="1"/>
  <c r="O11" s="1"/>
  <c r="R12"/>
  <c r="S12" s="1"/>
  <c r="O12" s="1"/>
  <c r="R13"/>
  <c r="S13" s="1"/>
  <c r="O13" s="1"/>
  <c r="R14"/>
  <c r="S14" s="1"/>
  <c r="O14" s="1"/>
  <c r="R15"/>
  <c r="S15" s="1"/>
  <c r="O15" s="1"/>
  <c r="R16"/>
  <c r="S16" s="1"/>
  <c r="O16" s="1"/>
  <c r="R17"/>
  <c r="S17" s="1"/>
  <c r="O17" s="1"/>
  <c r="R18"/>
  <c r="S18" s="1"/>
  <c r="O18" s="1"/>
  <c r="R19"/>
  <c r="S19" s="1"/>
  <c r="O19" s="1"/>
  <c r="R20"/>
  <c r="S20" s="1"/>
  <c r="O20" s="1"/>
  <c r="R21"/>
  <c r="S21" s="1"/>
  <c r="O21" s="1"/>
  <c r="R22"/>
  <c r="S22" s="1"/>
  <c r="O22" s="1"/>
  <c r="R23"/>
  <c r="S23" s="1"/>
  <c r="O23" s="1"/>
  <c r="R24"/>
  <c r="S24" s="1"/>
  <c r="O24" s="1"/>
  <c r="R25"/>
  <c r="S25" s="1"/>
  <c r="O25" s="1"/>
  <c r="R26"/>
  <c r="S26" s="1"/>
  <c r="O26" s="1"/>
  <c r="R27"/>
  <c r="S27" s="1"/>
  <c r="O27" s="1"/>
  <c r="R28"/>
  <c r="S28" s="1"/>
  <c r="O28" s="1"/>
  <c r="R29"/>
  <c r="S29" s="1"/>
  <c r="O29" s="1"/>
  <c r="R30"/>
  <c r="S30" s="1"/>
  <c r="O30" s="1"/>
  <c r="R31"/>
  <c r="S31" s="1"/>
  <c r="O31" s="1"/>
  <c r="R32"/>
  <c r="S32"/>
  <c r="O32" s="1"/>
  <c r="R33"/>
  <c r="S33" s="1"/>
  <c r="O33" s="1"/>
  <c r="R34"/>
  <c r="S34" s="1"/>
  <c r="O34" s="1"/>
  <c r="R35"/>
  <c r="S35" s="1"/>
  <c r="O35" s="1"/>
  <c r="R36"/>
  <c r="S36" s="1"/>
  <c r="O36" s="1"/>
  <c r="R37"/>
  <c r="S37" s="1"/>
  <c r="O37" s="1"/>
  <c r="R38"/>
  <c r="S38" s="1"/>
  <c r="O38" s="1"/>
  <c r="R39"/>
  <c r="S39" s="1"/>
  <c r="O39" s="1"/>
  <c r="R40"/>
  <c r="S40" s="1"/>
  <c r="O40" s="1"/>
  <c r="R41"/>
  <c r="S41" s="1"/>
  <c r="O41" s="1"/>
  <c r="R42"/>
  <c r="S42" s="1"/>
  <c r="O42" s="1"/>
  <c r="R43"/>
  <c r="S43" s="1"/>
  <c r="O43" s="1"/>
  <c r="R44"/>
  <c r="S44" s="1"/>
  <c r="O44" s="1"/>
  <c r="R45"/>
  <c r="S45" s="1"/>
  <c r="O45" s="1"/>
  <c r="R46"/>
  <c r="S46" s="1"/>
  <c r="O46" s="1"/>
  <c r="R47"/>
  <c r="S47" s="1"/>
  <c r="O47" s="1"/>
  <c r="R48"/>
  <c r="S48" s="1"/>
  <c r="O48" s="1"/>
  <c r="R49"/>
  <c r="S49" s="1"/>
  <c r="O49" s="1"/>
  <c r="R50"/>
  <c r="S50" s="1"/>
  <c r="O50" s="1"/>
  <c r="R51"/>
  <c r="S51" s="1"/>
  <c r="O51" s="1"/>
  <c r="R52"/>
  <c r="S52" s="1"/>
  <c r="O52" s="1"/>
  <c r="R53"/>
  <c r="S53" s="1"/>
  <c r="O53" s="1"/>
  <c r="R54"/>
  <c r="S54" s="1"/>
  <c r="O54" s="1"/>
  <c r="R55"/>
  <c r="S55" s="1"/>
  <c r="O55" s="1"/>
  <c r="R56"/>
  <c r="S56" s="1"/>
  <c r="O56" s="1"/>
  <c r="R57"/>
  <c r="S57" s="1"/>
  <c r="O57" s="1"/>
  <c r="R58"/>
  <c r="S58" s="1"/>
  <c r="O58" s="1"/>
  <c r="R59"/>
  <c r="S59" s="1"/>
  <c r="O59" s="1"/>
  <c r="R60"/>
  <c r="S60" s="1"/>
  <c r="O60" s="1"/>
  <c r="R61"/>
  <c r="S61" s="1"/>
  <c r="O61" s="1"/>
  <c r="R62"/>
  <c r="S62" s="1"/>
  <c r="O62" s="1"/>
  <c r="R63"/>
  <c r="S63" s="1"/>
  <c r="O63" s="1"/>
  <c r="R64"/>
  <c r="S64" s="1"/>
  <c r="O64" s="1"/>
  <c r="R65"/>
  <c r="S65" s="1"/>
  <c r="O65" s="1"/>
  <c r="R66"/>
  <c r="S66" s="1"/>
  <c r="O66" s="1"/>
  <c r="R67"/>
  <c r="S67" s="1"/>
  <c r="O67" s="1"/>
  <c r="R68"/>
  <c r="S68" s="1"/>
  <c r="O68" s="1"/>
  <c r="R69"/>
  <c r="S69" s="1"/>
  <c r="O69" s="1"/>
  <c r="R70"/>
  <c r="S70" s="1"/>
  <c r="O70" s="1"/>
  <c r="R71"/>
  <c r="S71" s="1"/>
  <c r="O71" s="1"/>
  <c r="R72"/>
  <c r="S72" s="1"/>
  <c r="O72" s="1"/>
  <c r="R73"/>
  <c r="S73" s="1"/>
  <c r="O73" s="1"/>
  <c r="R74"/>
  <c r="S74" s="1"/>
  <c r="O74" s="1"/>
  <c r="R75"/>
  <c r="S75" s="1"/>
  <c r="O75" s="1"/>
  <c r="R76"/>
  <c r="S76" s="1"/>
  <c r="O76" s="1"/>
  <c r="R77"/>
  <c r="S77" s="1"/>
  <c r="O77" s="1"/>
  <c r="R78"/>
  <c r="S78" s="1"/>
  <c r="O78" s="1"/>
  <c r="R79"/>
  <c r="S79" s="1"/>
  <c r="O79" s="1"/>
  <c r="R80"/>
  <c r="S80" s="1"/>
  <c r="O80" s="1"/>
  <c r="R81"/>
  <c r="S81" s="1"/>
  <c r="O81" s="1"/>
  <c r="R82"/>
  <c r="S82" s="1"/>
  <c r="O82" s="1"/>
  <c r="R83"/>
  <c r="S83" s="1"/>
  <c r="O83" s="1"/>
  <c r="R84"/>
  <c r="S84" s="1"/>
  <c r="O84" s="1"/>
  <c r="R85"/>
  <c r="S85" s="1"/>
  <c r="O85" s="1"/>
  <c r="R86"/>
  <c r="S86" s="1"/>
  <c r="O86" s="1"/>
  <c r="R87"/>
  <c r="S87" s="1"/>
  <c r="O87" s="1"/>
  <c r="R88"/>
  <c r="S88" s="1"/>
  <c r="O88" s="1"/>
  <c r="R89"/>
  <c r="S89" s="1"/>
  <c r="O89" s="1"/>
  <c r="R90"/>
  <c r="S90" s="1"/>
  <c r="O90" s="1"/>
  <c r="R91"/>
  <c r="S91" s="1"/>
  <c r="O91" s="1"/>
  <c r="R92"/>
  <c r="S92" s="1"/>
  <c r="O92" s="1"/>
  <c r="R93"/>
  <c r="S93" s="1"/>
  <c r="O93" s="1"/>
  <c r="R94"/>
  <c r="S94" s="1"/>
  <c r="O94" s="1"/>
  <c r="R95"/>
  <c r="S95" s="1"/>
  <c r="O95" s="1"/>
  <c r="R96"/>
  <c r="S96" s="1"/>
  <c r="O96" s="1"/>
  <c r="R97"/>
  <c r="S97" s="1"/>
  <c r="O97" s="1"/>
  <c r="R98"/>
  <c r="S98" s="1"/>
  <c r="O98" s="1"/>
  <c r="R99"/>
  <c r="S99" s="1"/>
  <c r="O99" s="1"/>
  <c r="R100"/>
  <c r="S100" s="1"/>
  <c r="O100" s="1"/>
  <c r="R101"/>
  <c r="S101" s="1"/>
  <c r="O101" s="1"/>
  <c r="R102"/>
  <c r="S102" s="1"/>
  <c r="O102" s="1"/>
  <c r="R103"/>
  <c r="S103" s="1"/>
  <c r="O103" s="1"/>
  <c r="R104"/>
  <c r="S104" s="1"/>
  <c r="O104" s="1"/>
  <c r="R105"/>
  <c r="S105" s="1"/>
  <c r="O105" s="1"/>
  <c r="R106"/>
  <c r="S106" s="1"/>
  <c r="O106" s="1"/>
  <c r="R107"/>
  <c r="S107" s="1"/>
  <c r="O107" s="1"/>
  <c r="R108"/>
  <c r="S108" s="1"/>
  <c r="O108" s="1"/>
  <c r="R109"/>
  <c r="S109" s="1"/>
  <c r="O109" s="1"/>
  <c r="R110"/>
  <c r="S110" s="1"/>
  <c r="O110" s="1"/>
  <c r="R111"/>
  <c r="S111" s="1"/>
  <c r="O111" s="1"/>
  <c r="R112"/>
  <c r="S112" s="1"/>
  <c r="O112" s="1"/>
  <c r="R113"/>
  <c r="S113" s="1"/>
  <c r="O113" s="1"/>
  <c r="R114"/>
  <c r="S114" s="1"/>
  <c r="O114" s="1"/>
  <c r="R115"/>
  <c r="S115" s="1"/>
  <c r="O115" s="1"/>
  <c r="R116"/>
  <c r="S116" s="1"/>
  <c r="O116" s="1"/>
  <c r="R117"/>
  <c r="S117"/>
  <c r="O117" s="1"/>
  <c r="R118"/>
  <c r="S118" s="1"/>
  <c r="O118" s="1"/>
  <c r="R119"/>
  <c r="S119" s="1"/>
  <c r="O119" s="1"/>
  <c r="R120"/>
  <c r="S120" s="1"/>
  <c r="O120" s="1"/>
  <c r="R121"/>
  <c r="S121" s="1"/>
  <c r="O121" s="1"/>
  <c r="R122"/>
  <c r="S122" s="1"/>
  <c r="O122" s="1"/>
  <c r="R123"/>
  <c r="S123" s="1"/>
  <c r="O123" s="1"/>
  <c r="R124"/>
  <c r="S124" s="1"/>
  <c r="O124" s="1"/>
  <c r="R125"/>
  <c r="S125" s="1"/>
  <c r="O125" s="1"/>
  <c r="R126"/>
  <c r="S126" s="1"/>
  <c r="O126" s="1"/>
  <c r="R127"/>
  <c r="S127" s="1"/>
  <c r="O127" s="1"/>
  <c r="R128"/>
  <c r="S128" s="1"/>
  <c r="O128" s="1"/>
  <c r="R129"/>
  <c r="S129" s="1"/>
  <c r="O129" s="1"/>
  <c r="R130"/>
  <c r="S130" s="1"/>
  <c r="O130" s="1"/>
  <c r="R131"/>
  <c r="S131" s="1"/>
  <c r="O131" s="1"/>
  <c r="R132"/>
  <c r="S132" s="1"/>
  <c r="O132" s="1"/>
  <c r="R133"/>
  <c r="S133" s="1"/>
  <c r="O133" s="1"/>
  <c r="R134"/>
  <c r="S134" s="1"/>
  <c r="O134" s="1"/>
  <c r="R135"/>
  <c r="S135" s="1"/>
  <c r="O135" s="1"/>
  <c r="R136"/>
  <c r="S136" s="1"/>
  <c r="O136" s="1"/>
  <c r="R137"/>
  <c r="S137" s="1"/>
  <c r="O137" s="1"/>
  <c r="R138"/>
  <c r="S138"/>
  <c r="O138" s="1"/>
  <c r="R139"/>
  <c r="S139" s="1"/>
  <c r="O139" s="1"/>
  <c r="R140"/>
  <c r="S140"/>
  <c r="O140" s="1"/>
  <c r="R141"/>
  <c r="S141" s="1"/>
  <c r="O141"/>
  <c r="R142"/>
  <c r="S142"/>
  <c r="O142" s="1"/>
  <c r="R143"/>
  <c r="S143" s="1"/>
  <c r="O143" s="1"/>
  <c r="R144"/>
  <c r="S144"/>
  <c r="O144" s="1"/>
  <c r="R145"/>
  <c r="S145" s="1"/>
  <c r="O145"/>
  <c r="R146"/>
  <c r="S146"/>
  <c r="O146" s="1"/>
  <c r="R147"/>
  <c r="S147" s="1"/>
  <c r="O147" s="1"/>
  <c r="R148"/>
  <c r="S148"/>
  <c r="O148" s="1"/>
  <c r="R149"/>
  <c r="S149" s="1"/>
  <c r="O149" s="1"/>
  <c r="R150"/>
  <c r="S150"/>
  <c r="O150" s="1"/>
  <c r="R151"/>
  <c r="S151" s="1"/>
  <c r="O151" s="1"/>
  <c r="R152"/>
  <c r="S152"/>
  <c r="O152" s="1"/>
  <c r="R153"/>
  <c r="S153" s="1"/>
  <c r="O153" s="1"/>
  <c r="R154"/>
  <c r="S154"/>
  <c r="O154" s="1"/>
  <c r="R155"/>
  <c r="S155" s="1"/>
  <c r="O155" s="1"/>
  <c r="R156"/>
  <c r="S156"/>
  <c r="O156" s="1"/>
  <c r="R157"/>
  <c r="S157" s="1"/>
  <c r="O157"/>
  <c r="R158"/>
  <c r="S158"/>
  <c r="O158" s="1"/>
  <c r="R159"/>
  <c r="S159" s="1"/>
  <c r="O159" s="1"/>
  <c r="R160"/>
  <c r="S160"/>
  <c r="O160" s="1"/>
  <c r="R161"/>
  <c r="S161" s="1"/>
  <c r="O161"/>
  <c r="R162"/>
  <c r="S162"/>
  <c r="O162" s="1"/>
  <c r="R163"/>
  <c r="S163" s="1"/>
  <c r="O163" s="1"/>
  <c r="R164"/>
  <c r="S164"/>
  <c r="O164" s="1"/>
  <c r="R165"/>
  <c r="S165" s="1"/>
  <c r="O165" s="1"/>
  <c r="R166"/>
  <c r="S166"/>
  <c r="O166" s="1"/>
  <c r="R167"/>
  <c r="S167" s="1"/>
  <c r="O167" s="1"/>
  <c r="R168"/>
  <c r="S168"/>
  <c r="O168" s="1"/>
  <c r="R169"/>
  <c r="S169" s="1"/>
  <c r="O169" s="1"/>
  <c r="R170"/>
  <c r="S170"/>
  <c r="O170" s="1"/>
  <c r="R171"/>
  <c r="S171" s="1"/>
  <c r="O171" s="1"/>
  <c r="R172"/>
  <c r="S172"/>
  <c r="O172" s="1"/>
  <c r="R173"/>
  <c r="S173" s="1"/>
  <c r="O173"/>
  <c r="R174"/>
  <c r="S174"/>
  <c r="O174" s="1"/>
  <c r="R175"/>
  <c r="S175" s="1"/>
  <c r="O175" s="1"/>
  <c r="R176"/>
  <c r="S176"/>
  <c r="O176" s="1"/>
  <c r="R177"/>
  <c r="S177" s="1"/>
  <c r="O177"/>
  <c r="R178"/>
  <c r="S178"/>
  <c r="O178" s="1"/>
  <c r="R179"/>
  <c r="S179" s="1"/>
  <c r="O179" s="1"/>
  <c r="R180"/>
  <c r="S180"/>
  <c r="O180" s="1"/>
  <c r="R181"/>
  <c r="S181" s="1"/>
  <c r="O181" s="1"/>
  <c r="R182"/>
  <c r="S182"/>
  <c r="O182" s="1"/>
  <c r="R183"/>
  <c r="S183" s="1"/>
  <c r="O183" s="1"/>
  <c r="R184"/>
  <c r="S184"/>
  <c r="O184" s="1"/>
  <c r="R185"/>
  <c r="S185" s="1"/>
  <c r="O185" s="1"/>
  <c r="R186"/>
  <c r="S186"/>
  <c r="O186" s="1"/>
  <c r="R187"/>
  <c r="S187" s="1"/>
  <c r="O187" s="1"/>
  <c r="R188"/>
  <c r="S188"/>
  <c r="O188" s="1"/>
  <c r="R189"/>
  <c r="S189" s="1"/>
  <c r="O189"/>
  <c r="R190"/>
  <c r="S190"/>
  <c r="O190" s="1"/>
  <c r="R191"/>
  <c r="S191" s="1"/>
  <c r="O191" s="1"/>
  <c r="R192"/>
  <c r="S192"/>
  <c r="O192" s="1"/>
  <c r="R193"/>
  <c r="S193" s="1"/>
  <c r="O193"/>
  <c r="R194"/>
  <c r="S194"/>
  <c r="O194" s="1"/>
  <c r="R195"/>
  <c r="S195" s="1"/>
  <c r="O195" s="1"/>
  <c r="R196"/>
  <c r="S196"/>
  <c r="O196" s="1"/>
  <c r="R197"/>
  <c r="S197" s="1"/>
  <c r="O197" s="1"/>
  <c r="R198"/>
  <c r="S198"/>
  <c r="O198" s="1"/>
  <c r="R199"/>
  <c r="S199" s="1"/>
  <c r="O199" s="1"/>
  <c r="R200"/>
  <c r="S200"/>
  <c r="O200" s="1"/>
  <c r="R201"/>
  <c r="S201" s="1"/>
  <c r="O201" s="1"/>
  <c r="R202"/>
  <c r="S202"/>
  <c r="O202" s="1"/>
  <c r="R203"/>
  <c r="S203" s="1"/>
  <c r="O203" s="1"/>
  <c r="R204"/>
  <c r="S204"/>
  <c r="O204" s="1"/>
  <c r="R205"/>
  <c r="S205" s="1"/>
  <c r="O205"/>
  <c r="R206"/>
  <c r="S206"/>
  <c r="O206" s="1"/>
  <c r="R207"/>
  <c r="S207" s="1"/>
  <c r="O207" s="1"/>
  <c r="R208"/>
  <c r="S208"/>
  <c r="O208" s="1"/>
  <c r="R209"/>
  <c r="S209" s="1"/>
  <c r="O209"/>
  <c r="R210"/>
  <c r="S210"/>
  <c r="O210" s="1"/>
  <c r="R211"/>
  <c r="S211" s="1"/>
  <c r="O211" s="1"/>
  <c r="R212"/>
  <c r="S212"/>
  <c r="O212" s="1"/>
  <c r="R213"/>
  <c r="S213" s="1"/>
  <c r="O213" s="1"/>
  <c r="R214"/>
  <c r="S214"/>
  <c r="O214" s="1"/>
  <c r="R215"/>
  <c r="S215" s="1"/>
  <c r="O215" s="1"/>
  <c r="R216"/>
  <c r="S216"/>
  <c r="O216" s="1"/>
  <c r="R217"/>
  <c r="S217" s="1"/>
  <c r="O217" s="1"/>
  <c r="R218"/>
  <c r="S218"/>
  <c r="O218" s="1"/>
  <c r="R219"/>
  <c r="S219" s="1"/>
  <c r="O219" s="1"/>
  <c r="R220"/>
  <c r="S220"/>
  <c r="O220" s="1"/>
  <c r="R221"/>
  <c r="S221" s="1"/>
  <c r="O221"/>
  <c r="R222"/>
  <c r="S222"/>
  <c r="O222" s="1"/>
  <c r="R223"/>
  <c r="S223" s="1"/>
  <c r="O223" s="1"/>
  <c r="R224"/>
  <c r="S224"/>
  <c r="O224" s="1"/>
  <c r="R225"/>
  <c r="S225" s="1"/>
  <c r="O225"/>
  <c r="R226"/>
  <c r="S226"/>
  <c r="O226" s="1"/>
  <c r="R227"/>
  <c r="S227" s="1"/>
  <c r="O227" s="1"/>
  <c r="R228"/>
  <c r="S228"/>
  <c r="O228" s="1"/>
  <c r="R229"/>
  <c r="S229" s="1"/>
  <c r="O229" s="1"/>
  <c r="R230"/>
  <c r="S230"/>
  <c r="O230" s="1"/>
  <c r="R231"/>
  <c r="S231" s="1"/>
  <c r="O231" s="1"/>
  <c r="R232"/>
  <c r="S232"/>
  <c r="O232" s="1"/>
  <c r="R233"/>
  <c r="S233" s="1"/>
  <c r="O233" s="1"/>
  <c r="R234"/>
  <c r="S234"/>
  <c r="O234" s="1"/>
  <c r="R235"/>
  <c r="S235" s="1"/>
  <c r="O235" s="1"/>
  <c r="R236"/>
  <c r="S236"/>
  <c r="O236" s="1"/>
  <c r="R237"/>
  <c r="S237" s="1"/>
  <c r="O237"/>
  <c r="R238"/>
  <c r="S238"/>
  <c r="O238" s="1"/>
  <c r="R239"/>
  <c r="S239" s="1"/>
  <c r="O239" s="1"/>
  <c r="R240"/>
  <c r="S240"/>
  <c r="O240" s="1"/>
  <c r="R241"/>
  <c r="S241" s="1"/>
  <c r="O241"/>
  <c r="R242"/>
  <c r="S242"/>
  <c r="O242" s="1"/>
  <c r="R243"/>
  <c r="S243" s="1"/>
  <c r="O243" s="1"/>
  <c r="R244"/>
  <c r="S244"/>
  <c r="O244" s="1"/>
  <c r="R245"/>
  <c r="S245" s="1"/>
  <c r="O245" s="1"/>
  <c r="R246"/>
  <c r="S246"/>
  <c r="O246" s="1"/>
  <c r="R247"/>
  <c r="S247" s="1"/>
  <c r="O247" s="1"/>
  <c r="R248"/>
  <c r="S248"/>
  <c r="O248" s="1"/>
  <c r="R249"/>
  <c r="S249" s="1"/>
  <c r="O249" s="1"/>
  <c r="R250"/>
  <c r="S250"/>
  <c r="O250" s="1"/>
  <c r="R251"/>
  <c r="S251" s="1"/>
  <c r="O251" s="1"/>
  <c r="R252"/>
  <c r="S252"/>
  <c r="O252" s="1"/>
  <c r="R253"/>
  <c r="S253" s="1"/>
  <c r="O253"/>
  <c r="R254"/>
  <c r="S254"/>
  <c r="O254" s="1"/>
  <c r="R255"/>
  <c r="S255" s="1"/>
  <c r="O255" s="1"/>
  <c r="R256"/>
  <c r="S256"/>
  <c r="O256" s="1"/>
  <c r="R257"/>
  <c r="S257" s="1"/>
  <c r="O257"/>
  <c r="R258"/>
  <c r="S258"/>
  <c r="O258" s="1"/>
  <c r="R259"/>
  <c r="S259" s="1"/>
  <c r="O259" s="1"/>
  <c r="R260"/>
  <c r="S260"/>
  <c r="O260" s="1"/>
  <c r="P159"/>
  <c r="P165"/>
  <c r="P166"/>
  <c r="P172"/>
  <c r="P177"/>
  <c r="P182"/>
  <c r="P206"/>
  <c r="P212"/>
  <c r="P218"/>
  <c r="P224"/>
  <c r="P230"/>
  <c r="P236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60"/>
  <c r="P161"/>
  <c r="P162"/>
  <c r="P163"/>
  <c r="P164"/>
  <c r="P167"/>
  <c r="P168"/>
  <c r="P169"/>
  <c r="P170"/>
  <c r="P171"/>
  <c r="P173"/>
  <c r="P174"/>
  <c r="P175"/>
  <c r="P176"/>
  <c r="P178"/>
  <c r="P179"/>
  <c r="P180"/>
  <c r="P181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7"/>
  <c r="P208"/>
  <c r="P209"/>
  <c r="P210"/>
  <c r="P211"/>
  <c r="P213"/>
  <c r="P214"/>
  <c r="P215"/>
  <c r="P216"/>
  <c r="P217"/>
  <c r="P219"/>
  <c r="P220"/>
  <c r="P221"/>
  <c r="P222"/>
  <c r="P223"/>
  <c r="P225"/>
  <c r="P226"/>
  <c r="P227"/>
  <c r="P228"/>
  <c r="P229"/>
  <c r="P231"/>
  <c r="P232"/>
  <c r="P233"/>
  <c r="P234"/>
  <c r="P235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4" i="5"/>
  <c r="R4"/>
  <c r="S4" s="1"/>
  <c r="O4" s="1"/>
  <c r="P5"/>
  <c r="R5"/>
  <c r="S5" s="1"/>
  <c r="O5" s="1"/>
  <c r="P6"/>
  <c r="R6"/>
  <c r="S6" s="1"/>
  <c r="O6" s="1"/>
  <c r="P7"/>
  <c r="R7"/>
  <c r="S7" s="1"/>
  <c r="O7" s="1"/>
  <c r="P8"/>
  <c r="R8"/>
  <c r="S8"/>
  <c r="O8" s="1"/>
  <c r="P9"/>
  <c r="R9"/>
  <c r="S9" s="1"/>
  <c r="O9" s="1"/>
  <c r="P10"/>
  <c r="R10"/>
  <c r="S10" s="1"/>
  <c r="O10" s="1"/>
  <c r="P11"/>
  <c r="R11"/>
  <c r="S11" s="1"/>
  <c r="O11" s="1"/>
  <c r="P12"/>
  <c r="R12"/>
  <c r="S12" s="1"/>
  <c r="O12" s="1"/>
  <c r="P13"/>
  <c r="R13"/>
  <c r="S13" s="1"/>
  <c r="O13" s="1"/>
  <c r="P14"/>
  <c r="R14"/>
  <c r="S14"/>
  <c r="O14" s="1"/>
  <c r="P15"/>
  <c r="R15"/>
  <c r="S15" s="1"/>
  <c r="O15" s="1"/>
  <c r="P16"/>
  <c r="R16"/>
  <c r="S16" s="1"/>
  <c r="O16" s="1"/>
  <c r="P17"/>
  <c r="R17"/>
  <c r="S17" s="1"/>
  <c r="O17" s="1"/>
  <c r="P18"/>
  <c r="R18"/>
  <c r="S18" s="1"/>
  <c r="O18" s="1"/>
  <c r="P19"/>
  <c r="R19"/>
  <c r="S19" s="1"/>
  <c r="O19" s="1"/>
  <c r="P20"/>
  <c r="R20"/>
  <c r="S20" s="1"/>
  <c r="O20" s="1"/>
  <c r="P21"/>
  <c r="R21"/>
  <c r="S21" s="1"/>
  <c r="O21" s="1"/>
  <c r="P22"/>
  <c r="R22"/>
  <c r="S22" s="1"/>
  <c r="O22" s="1"/>
  <c r="P23"/>
  <c r="R23"/>
  <c r="S23" s="1"/>
  <c r="O23" s="1"/>
  <c r="P24"/>
  <c r="R24"/>
  <c r="S24" s="1"/>
  <c r="O24" s="1"/>
  <c r="P25"/>
  <c r="R25"/>
  <c r="S25" s="1"/>
  <c r="O25" s="1"/>
  <c r="P26"/>
  <c r="R26"/>
  <c r="S26" s="1"/>
  <c r="O26" s="1"/>
  <c r="P27"/>
  <c r="R27"/>
  <c r="S27" s="1"/>
  <c r="O27" s="1"/>
  <c r="P28"/>
  <c r="R28"/>
  <c r="S28"/>
  <c r="O28" s="1"/>
  <c r="P29"/>
  <c r="R29"/>
  <c r="S29" s="1"/>
  <c r="O29" s="1"/>
  <c r="P30"/>
  <c r="R30"/>
  <c r="S30" s="1"/>
  <c r="O30" s="1"/>
  <c r="P31"/>
  <c r="R31"/>
  <c r="S31" s="1"/>
  <c r="O31" s="1"/>
  <c r="P32"/>
  <c r="R32"/>
  <c r="S32" s="1"/>
  <c r="O32" s="1"/>
  <c r="P33"/>
  <c r="R33"/>
  <c r="S33" s="1"/>
  <c r="O33" s="1"/>
  <c r="P34"/>
  <c r="R34"/>
  <c r="S34" s="1"/>
  <c r="O34" s="1"/>
  <c r="P35"/>
  <c r="R35"/>
  <c r="S35" s="1"/>
  <c r="O35" s="1"/>
  <c r="P36"/>
  <c r="R36"/>
  <c r="S36" s="1"/>
  <c r="O36" s="1"/>
  <c r="P37"/>
  <c r="R37"/>
  <c r="S37" s="1"/>
  <c r="O37" s="1"/>
  <c r="P38"/>
  <c r="R38"/>
  <c r="S38" s="1"/>
  <c r="O38" s="1"/>
  <c r="P39"/>
  <c r="R39"/>
  <c r="S39" s="1"/>
  <c r="O39" s="1"/>
  <c r="P40"/>
  <c r="R40"/>
  <c r="S40" s="1"/>
  <c r="O40" s="1"/>
  <c r="P41"/>
  <c r="R41"/>
  <c r="S41" s="1"/>
  <c r="O41" s="1"/>
  <c r="P42"/>
  <c r="R42"/>
  <c r="S42" s="1"/>
  <c r="O42" s="1"/>
  <c r="P43"/>
  <c r="R43"/>
  <c r="S43" s="1"/>
  <c r="O43" s="1"/>
  <c r="P44"/>
  <c r="R44"/>
  <c r="S44" s="1"/>
  <c r="O44" s="1"/>
  <c r="P45"/>
  <c r="R45"/>
  <c r="S45" s="1"/>
  <c r="O45" s="1"/>
  <c r="P46"/>
  <c r="R46"/>
  <c r="S46" s="1"/>
  <c r="O46" s="1"/>
  <c r="P47"/>
  <c r="R47"/>
  <c r="S47" s="1"/>
  <c r="O47" s="1"/>
  <c r="P48"/>
  <c r="R48"/>
  <c r="S48"/>
  <c r="O48" s="1"/>
  <c r="P49"/>
  <c r="R49"/>
  <c r="S49" s="1"/>
  <c r="O49" s="1"/>
  <c r="P50"/>
  <c r="R50"/>
  <c r="S50" s="1"/>
  <c r="O50" s="1"/>
  <c r="P51"/>
  <c r="R51"/>
  <c r="S51" s="1"/>
  <c r="O51" s="1"/>
  <c r="P52"/>
  <c r="R52"/>
  <c r="S52" s="1"/>
  <c r="O52" s="1"/>
  <c r="P53"/>
  <c r="R53"/>
  <c r="S53" s="1"/>
  <c r="O53" s="1"/>
  <c r="P54"/>
  <c r="R54"/>
  <c r="S54" s="1"/>
  <c r="O54" s="1"/>
  <c r="P55"/>
  <c r="R55"/>
  <c r="S55" s="1"/>
  <c r="O55" s="1"/>
  <c r="P56"/>
  <c r="R56"/>
  <c r="S56" s="1"/>
  <c r="O56" s="1"/>
  <c r="P57"/>
  <c r="R57"/>
  <c r="S57" s="1"/>
  <c r="O57" s="1"/>
  <c r="P58"/>
  <c r="R58"/>
  <c r="S58" s="1"/>
  <c r="O58" s="1"/>
  <c r="P59"/>
  <c r="R59"/>
  <c r="S59" s="1"/>
  <c r="O59" s="1"/>
  <c r="P60"/>
  <c r="R60"/>
  <c r="S60" s="1"/>
  <c r="O60" s="1"/>
  <c r="P61"/>
  <c r="R61"/>
  <c r="S61" s="1"/>
  <c r="O61" s="1"/>
  <c r="P62"/>
  <c r="R62"/>
  <c r="S62" s="1"/>
  <c r="O62" s="1"/>
  <c r="P63"/>
  <c r="R63"/>
  <c r="S63" s="1"/>
  <c r="O63" s="1"/>
  <c r="P64"/>
  <c r="R64"/>
  <c r="S64" s="1"/>
  <c r="O64" s="1"/>
  <c r="P65"/>
  <c r="R65"/>
  <c r="S65" s="1"/>
  <c r="O65" s="1"/>
  <c r="P66"/>
  <c r="R66"/>
  <c r="S66" s="1"/>
  <c r="O66" s="1"/>
  <c r="P67"/>
  <c r="R67"/>
  <c r="S67" s="1"/>
  <c r="O67" s="1"/>
  <c r="P68"/>
  <c r="R68"/>
  <c r="S68" s="1"/>
  <c r="O68" s="1"/>
  <c r="P69"/>
  <c r="R69"/>
  <c r="S69" s="1"/>
  <c r="O69" s="1"/>
  <c r="P70"/>
  <c r="R70"/>
  <c r="S70" s="1"/>
  <c r="O70" s="1"/>
  <c r="P71"/>
  <c r="R71"/>
  <c r="S71" s="1"/>
  <c r="O71" s="1"/>
  <c r="P72"/>
  <c r="R72"/>
  <c r="S72" s="1"/>
  <c r="O72" s="1"/>
  <c r="P73"/>
  <c r="R73"/>
  <c r="S73" s="1"/>
  <c r="O73" s="1"/>
  <c r="P74"/>
  <c r="R74"/>
  <c r="S74" s="1"/>
  <c r="O74" s="1"/>
  <c r="P75"/>
  <c r="R75"/>
  <c r="S75" s="1"/>
  <c r="O75" s="1"/>
  <c r="P76"/>
  <c r="R76"/>
  <c r="S76" s="1"/>
  <c r="O76" s="1"/>
  <c r="P77"/>
  <c r="R77"/>
  <c r="S77" s="1"/>
  <c r="O77" s="1"/>
  <c r="P78"/>
  <c r="R78"/>
  <c r="S78" s="1"/>
  <c r="O78" s="1"/>
  <c r="P79"/>
  <c r="R79"/>
  <c r="S79" s="1"/>
  <c r="O79" s="1"/>
  <c r="P80"/>
  <c r="R80"/>
  <c r="S80" s="1"/>
  <c r="O80" s="1"/>
  <c r="P81"/>
  <c r="R81"/>
  <c r="S81" s="1"/>
  <c r="O81" s="1"/>
  <c r="P82"/>
  <c r="R82"/>
  <c r="S82" s="1"/>
  <c r="O82" s="1"/>
  <c r="P83"/>
  <c r="R83"/>
  <c r="S83" s="1"/>
  <c r="O83" s="1"/>
  <c r="P84"/>
  <c r="R84"/>
  <c r="S84" s="1"/>
  <c r="O84" s="1"/>
  <c r="P85"/>
  <c r="R85"/>
  <c r="S85" s="1"/>
  <c r="O85" s="1"/>
  <c r="P86"/>
  <c r="R86"/>
  <c r="S86" s="1"/>
  <c r="O86" s="1"/>
  <c r="P87"/>
  <c r="R87"/>
  <c r="S87" s="1"/>
  <c r="O87" s="1"/>
  <c r="P88"/>
  <c r="R88"/>
  <c r="S88" s="1"/>
  <c r="O88" s="1"/>
  <c r="P89"/>
  <c r="R89"/>
  <c r="S89" s="1"/>
  <c r="O89" s="1"/>
  <c r="P90"/>
  <c r="R90"/>
  <c r="S90" s="1"/>
  <c r="O90" s="1"/>
  <c r="P91"/>
  <c r="R91"/>
  <c r="S91" s="1"/>
  <c r="O91" s="1"/>
  <c r="P92"/>
  <c r="R92"/>
  <c r="S92"/>
  <c r="O92" s="1"/>
  <c r="P93"/>
  <c r="R93"/>
  <c r="S93" s="1"/>
  <c r="O93" s="1"/>
  <c r="P94"/>
  <c r="R94"/>
  <c r="S94" s="1"/>
  <c r="O94" s="1"/>
  <c r="P95"/>
  <c r="R95"/>
  <c r="S95" s="1"/>
  <c r="O95" s="1"/>
  <c r="P96"/>
  <c r="R96"/>
  <c r="S96" s="1"/>
  <c r="O96" s="1"/>
  <c r="P97"/>
  <c r="R97"/>
  <c r="S97" s="1"/>
  <c r="O97" s="1"/>
  <c r="P98"/>
  <c r="R98"/>
  <c r="S98" s="1"/>
  <c r="O98" s="1"/>
  <c r="P99"/>
  <c r="R99"/>
  <c r="S99" s="1"/>
  <c r="O99" s="1"/>
  <c r="P100"/>
  <c r="R100"/>
  <c r="S100" s="1"/>
  <c r="O100" s="1"/>
  <c r="P101"/>
  <c r="R101"/>
  <c r="S101" s="1"/>
  <c r="O101" s="1"/>
  <c r="P102"/>
  <c r="R102"/>
  <c r="S102" s="1"/>
  <c r="O102" s="1"/>
  <c r="P103"/>
  <c r="R103"/>
  <c r="S103" s="1"/>
  <c r="O103" s="1"/>
  <c r="P104"/>
  <c r="R104"/>
  <c r="S104"/>
  <c r="O104" s="1"/>
  <c r="P105"/>
  <c r="R105"/>
  <c r="S105" s="1"/>
  <c r="O105" s="1"/>
  <c r="P106"/>
  <c r="R106"/>
  <c r="S106" s="1"/>
  <c r="O106" s="1"/>
  <c r="P107"/>
  <c r="R107"/>
  <c r="S107" s="1"/>
  <c r="O107" s="1"/>
  <c r="P108"/>
  <c r="R108"/>
  <c r="S108" s="1"/>
  <c r="O108" s="1"/>
  <c r="P109"/>
  <c r="R109"/>
  <c r="S109" s="1"/>
  <c r="O109" s="1"/>
  <c r="P110"/>
  <c r="R110"/>
  <c r="S110" s="1"/>
  <c r="O110" s="1"/>
  <c r="P111"/>
  <c r="R111"/>
  <c r="S111" s="1"/>
  <c r="O111" s="1"/>
  <c r="P112"/>
  <c r="R112"/>
  <c r="S112" s="1"/>
  <c r="O112" s="1"/>
  <c r="P113"/>
  <c r="R113"/>
  <c r="S113" s="1"/>
  <c r="O113" s="1"/>
  <c r="P114"/>
  <c r="R114"/>
  <c r="S114" s="1"/>
  <c r="O114" s="1"/>
  <c r="P115"/>
  <c r="R115"/>
  <c r="S115" s="1"/>
  <c r="O115" s="1"/>
  <c r="P116"/>
  <c r="R116"/>
  <c r="S116" s="1"/>
  <c r="O116" s="1"/>
  <c r="P117"/>
  <c r="R117"/>
  <c r="S117" s="1"/>
  <c r="O117" s="1"/>
  <c r="P118"/>
  <c r="R118"/>
  <c r="S118" s="1"/>
  <c r="O118" s="1"/>
  <c r="P119"/>
  <c r="R119"/>
  <c r="S119" s="1"/>
  <c r="O119" s="1"/>
  <c r="P120"/>
  <c r="R120"/>
  <c r="S120" s="1"/>
  <c r="O120" s="1"/>
  <c r="P121"/>
  <c r="R121"/>
  <c r="S121" s="1"/>
  <c r="O121" s="1"/>
  <c r="P122"/>
  <c r="R122"/>
  <c r="S122" s="1"/>
  <c r="O122" s="1"/>
  <c r="P123"/>
  <c r="R123"/>
  <c r="S123" s="1"/>
  <c r="O123" s="1"/>
  <c r="P124"/>
  <c r="R124"/>
  <c r="S124" s="1"/>
  <c r="O124" s="1"/>
  <c r="P125"/>
  <c r="R125"/>
  <c r="S125" s="1"/>
  <c r="O125" s="1"/>
  <c r="P126"/>
  <c r="R126"/>
  <c r="S126" s="1"/>
  <c r="O126" s="1"/>
  <c r="P127"/>
  <c r="R127"/>
  <c r="S127" s="1"/>
  <c r="O127" s="1"/>
  <c r="P128"/>
  <c r="R128"/>
  <c r="S128" s="1"/>
  <c r="O128" s="1"/>
  <c r="P129"/>
  <c r="R129"/>
  <c r="S129" s="1"/>
  <c r="O129" s="1"/>
  <c r="P130"/>
  <c r="R130"/>
  <c r="S130" s="1"/>
  <c r="O130" s="1"/>
  <c r="P131"/>
  <c r="R131"/>
  <c r="S131" s="1"/>
  <c r="O131" s="1"/>
  <c r="P132"/>
  <c r="R132"/>
  <c r="S132" s="1"/>
  <c r="O132" s="1"/>
  <c r="P133"/>
  <c r="R133"/>
  <c r="S133" s="1"/>
  <c r="O133" s="1"/>
  <c r="P134"/>
  <c r="R134"/>
  <c r="S134" s="1"/>
  <c r="O134" s="1"/>
  <c r="P135"/>
  <c r="R135"/>
  <c r="S135" s="1"/>
  <c r="O135" s="1"/>
  <c r="P136"/>
  <c r="R136"/>
  <c r="S136"/>
  <c r="O136" s="1"/>
  <c r="P137"/>
  <c r="R137"/>
  <c r="S137" s="1"/>
  <c r="O137" s="1"/>
  <c r="P138"/>
  <c r="R138"/>
  <c r="S138" s="1"/>
  <c r="O138"/>
  <c r="P139"/>
  <c r="R139"/>
  <c r="S139" s="1"/>
  <c r="O139"/>
  <c r="P140"/>
  <c r="R140"/>
  <c r="S140" s="1"/>
  <c r="O140" s="1"/>
  <c r="P141"/>
  <c r="R141"/>
  <c r="S141" s="1"/>
  <c r="O141" s="1"/>
  <c r="P142"/>
  <c r="R142"/>
  <c r="S142" s="1"/>
  <c r="O142"/>
  <c r="P143"/>
  <c r="R143"/>
  <c r="S143" s="1"/>
  <c r="O143"/>
  <c r="P144"/>
  <c r="R144"/>
  <c r="S144" s="1"/>
  <c r="O144" s="1"/>
  <c r="P145"/>
  <c r="R145"/>
  <c r="S145" s="1"/>
  <c r="O145" s="1"/>
  <c r="P146"/>
  <c r="R146"/>
  <c r="S146" s="1"/>
  <c r="O146"/>
  <c r="P147"/>
  <c r="R147"/>
  <c r="S147" s="1"/>
  <c r="O147"/>
  <c r="P148"/>
  <c r="R148"/>
  <c r="S148" s="1"/>
  <c r="O148" s="1"/>
  <c r="P149"/>
  <c r="R149"/>
  <c r="S149" s="1"/>
  <c r="O149" s="1"/>
  <c r="P150"/>
  <c r="R150"/>
  <c r="S150" s="1"/>
  <c r="O150"/>
  <c r="P151"/>
  <c r="R151"/>
  <c r="S151" s="1"/>
  <c r="O151"/>
  <c r="P152"/>
  <c r="R152"/>
  <c r="S152" s="1"/>
  <c r="O152" s="1"/>
  <c r="P153"/>
  <c r="R153"/>
  <c r="S153" s="1"/>
  <c r="O153" s="1"/>
  <c r="P154"/>
  <c r="R154"/>
  <c r="S154" s="1"/>
  <c r="O154"/>
  <c r="P155"/>
  <c r="R155"/>
  <c r="S155" s="1"/>
  <c r="O155"/>
  <c r="P156"/>
  <c r="R156"/>
  <c r="S156" s="1"/>
  <c r="O156" s="1"/>
  <c r="P157"/>
  <c r="R157"/>
  <c r="S157" s="1"/>
  <c r="O157" s="1"/>
  <c r="P158"/>
  <c r="R158"/>
  <c r="S158" s="1"/>
  <c r="O158"/>
  <c r="P159"/>
  <c r="R159"/>
  <c r="S159" s="1"/>
  <c r="O159"/>
  <c r="P160"/>
  <c r="R160"/>
  <c r="S160" s="1"/>
  <c r="O160" s="1"/>
  <c r="P161"/>
  <c r="R161"/>
  <c r="S161" s="1"/>
  <c r="O161" s="1"/>
  <c r="P162"/>
  <c r="R162"/>
  <c r="S162" s="1"/>
  <c r="O162"/>
  <c r="P163"/>
  <c r="R163"/>
  <c r="S163" s="1"/>
  <c r="O163"/>
  <c r="P164"/>
  <c r="R164"/>
  <c r="S164" s="1"/>
  <c r="O164" s="1"/>
  <c r="P165"/>
  <c r="R165"/>
  <c r="S165" s="1"/>
  <c r="O165" s="1"/>
  <c r="P166"/>
  <c r="R166"/>
  <c r="S166" s="1"/>
  <c r="O166"/>
  <c r="P167"/>
  <c r="R167"/>
  <c r="S167" s="1"/>
  <c r="O167"/>
  <c r="P168"/>
  <c r="R168"/>
  <c r="S168" s="1"/>
  <c r="O168" s="1"/>
  <c r="P169"/>
  <c r="R169"/>
  <c r="S169" s="1"/>
  <c r="O169" s="1"/>
  <c r="P170"/>
  <c r="R170"/>
  <c r="S170" s="1"/>
  <c r="O170"/>
  <c r="P171"/>
  <c r="R171"/>
  <c r="S171" s="1"/>
  <c r="O171"/>
  <c r="P172"/>
  <c r="R172"/>
  <c r="S172" s="1"/>
  <c r="O172" s="1"/>
  <c r="P173"/>
  <c r="R173"/>
  <c r="S173" s="1"/>
  <c r="O173" s="1"/>
  <c r="P174"/>
  <c r="R174"/>
  <c r="S174" s="1"/>
  <c r="O174"/>
  <c r="P175"/>
  <c r="R175"/>
  <c r="S175" s="1"/>
  <c r="O175"/>
  <c r="P176"/>
  <c r="R176"/>
  <c r="S176" s="1"/>
  <c r="O176" s="1"/>
  <c r="P177"/>
  <c r="R177"/>
  <c r="S177" s="1"/>
  <c r="O177" s="1"/>
  <c r="P178"/>
  <c r="R178"/>
  <c r="S178" s="1"/>
  <c r="O178"/>
  <c r="P179"/>
  <c r="R179"/>
  <c r="S179" s="1"/>
  <c r="O179"/>
  <c r="P180"/>
  <c r="R180"/>
  <c r="S180" s="1"/>
  <c r="O180" s="1"/>
  <c r="P181"/>
  <c r="R181"/>
  <c r="S181" s="1"/>
  <c r="O181" s="1"/>
  <c r="P182"/>
  <c r="R182"/>
  <c r="S182" s="1"/>
  <c r="O182"/>
  <c r="P183"/>
  <c r="R183"/>
  <c r="S183" s="1"/>
  <c r="O183"/>
  <c r="P184"/>
  <c r="R184"/>
  <c r="S184" s="1"/>
  <c r="O184" s="1"/>
  <c r="P185"/>
  <c r="R185"/>
  <c r="S185" s="1"/>
  <c r="O185" s="1"/>
  <c r="P186"/>
  <c r="R186"/>
  <c r="S186" s="1"/>
  <c r="O186"/>
  <c r="P187"/>
  <c r="R187"/>
  <c r="S187" s="1"/>
  <c r="O187"/>
  <c r="P188"/>
  <c r="R188"/>
  <c r="S188" s="1"/>
  <c r="O188" s="1"/>
  <c r="P189"/>
  <c r="R189"/>
  <c r="S189" s="1"/>
  <c r="O189" s="1"/>
  <c r="P190"/>
  <c r="R190"/>
  <c r="S190" s="1"/>
  <c r="O190"/>
  <c r="P191"/>
  <c r="R191"/>
  <c r="S191" s="1"/>
  <c r="O191"/>
  <c r="P192"/>
  <c r="R192"/>
  <c r="S192" s="1"/>
  <c r="O192" s="1"/>
  <c r="P193"/>
  <c r="R193"/>
  <c r="S193" s="1"/>
  <c r="O193" s="1"/>
  <c r="P194"/>
  <c r="R194"/>
  <c r="S194" s="1"/>
  <c r="O194"/>
  <c r="P195"/>
  <c r="R195"/>
  <c r="S195" s="1"/>
  <c r="O195"/>
  <c r="P196"/>
  <c r="R196"/>
  <c r="S196" s="1"/>
  <c r="O196" s="1"/>
  <c r="P197"/>
  <c r="R197"/>
  <c r="S197" s="1"/>
  <c r="O197" s="1"/>
  <c r="P198"/>
  <c r="R198"/>
  <c r="S198" s="1"/>
  <c r="O198"/>
  <c r="P199"/>
  <c r="R199"/>
  <c r="S199" s="1"/>
  <c r="O199"/>
  <c r="P200"/>
  <c r="R200"/>
  <c r="S200" s="1"/>
  <c r="O200" s="1"/>
  <c r="P201"/>
  <c r="R201"/>
  <c r="S201" s="1"/>
  <c r="O201" s="1"/>
  <c r="P202"/>
  <c r="R202"/>
  <c r="S202" s="1"/>
  <c r="O202"/>
  <c r="P203"/>
  <c r="R203"/>
  <c r="S203" s="1"/>
  <c r="O203"/>
  <c r="P204"/>
  <c r="R204"/>
  <c r="S204" s="1"/>
  <c r="O204" s="1"/>
  <c r="P205"/>
  <c r="R205"/>
  <c r="S205" s="1"/>
  <c r="O205" s="1"/>
  <c r="P206"/>
  <c r="R206"/>
  <c r="S206" s="1"/>
  <c r="O206"/>
  <c r="P207"/>
  <c r="R207"/>
  <c r="S207" s="1"/>
  <c r="O207"/>
  <c r="P208"/>
  <c r="R208"/>
  <c r="S208" s="1"/>
  <c r="O208" s="1"/>
  <c r="P209"/>
  <c r="R209"/>
  <c r="S209" s="1"/>
  <c r="O209" s="1"/>
  <c r="P210"/>
  <c r="R210"/>
  <c r="S210" s="1"/>
  <c r="O210"/>
  <c r="P211"/>
  <c r="R211"/>
  <c r="S211" s="1"/>
  <c r="O211"/>
  <c r="P212"/>
  <c r="R212"/>
  <c r="S212" s="1"/>
  <c r="O212" s="1"/>
  <c r="P213"/>
  <c r="R213"/>
  <c r="S213" s="1"/>
  <c r="O213" s="1"/>
  <c r="P214"/>
  <c r="R214"/>
  <c r="S214" s="1"/>
  <c r="O214"/>
  <c r="P215"/>
  <c r="R215"/>
  <c r="S215" s="1"/>
  <c r="O215"/>
  <c r="P216"/>
  <c r="R216"/>
  <c r="S216" s="1"/>
  <c r="O216" s="1"/>
  <c r="P217"/>
  <c r="R217"/>
  <c r="S217" s="1"/>
  <c r="O217" s="1"/>
  <c r="P218"/>
  <c r="R218"/>
  <c r="S218" s="1"/>
  <c r="O218"/>
  <c r="P219"/>
  <c r="R219"/>
  <c r="S219" s="1"/>
  <c r="O219"/>
  <c r="P220"/>
  <c r="R220"/>
  <c r="S220" s="1"/>
  <c r="O220" s="1"/>
  <c r="P221"/>
  <c r="R221"/>
  <c r="S221" s="1"/>
  <c r="O221" s="1"/>
  <c r="P222"/>
  <c r="R222"/>
  <c r="S222" s="1"/>
  <c r="O222"/>
  <c r="P223"/>
  <c r="R223"/>
  <c r="S223" s="1"/>
  <c r="O223"/>
  <c r="P224"/>
  <c r="R224"/>
  <c r="S224" s="1"/>
  <c r="O224" s="1"/>
  <c r="P225"/>
  <c r="R225"/>
  <c r="S225" s="1"/>
  <c r="O225" s="1"/>
  <c r="P226"/>
  <c r="R226"/>
  <c r="S226" s="1"/>
  <c r="O226"/>
  <c r="P227"/>
  <c r="R227"/>
  <c r="S227" s="1"/>
  <c r="O227"/>
  <c r="P228"/>
  <c r="R228"/>
  <c r="S228" s="1"/>
  <c r="O228" s="1"/>
  <c r="P229"/>
  <c r="R229"/>
  <c r="S229" s="1"/>
  <c r="O229" s="1"/>
  <c r="P230"/>
  <c r="R230"/>
  <c r="S230" s="1"/>
  <c r="O230"/>
  <c r="P231"/>
  <c r="R231"/>
  <c r="S231" s="1"/>
  <c r="O231"/>
  <c r="P232"/>
  <c r="R232"/>
  <c r="S232" s="1"/>
  <c r="O232" s="1"/>
  <c r="P233"/>
  <c r="R233"/>
  <c r="S233" s="1"/>
  <c r="O233" s="1"/>
  <c r="P234"/>
  <c r="R234"/>
  <c r="S234" s="1"/>
  <c r="O234"/>
  <c r="P235"/>
  <c r="R235"/>
  <c r="S235" s="1"/>
  <c r="O235"/>
  <c r="P236"/>
  <c r="R236"/>
  <c r="S236" s="1"/>
  <c r="O236" s="1"/>
  <c r="P237"/>
  <c r="R237"/>
  <c r="S237" s="1"/>
  <c r="O237" s="1"/>
  <c r="P238"/>
  <c r="R238"/>
  <c r="S238" s="1"/>
  <c r="O238"/>
  <c r="P239"/>
  <c r="R239"/>
  <c r="S239" s="1"/>
  <c r="O239"/>
  <c r="P240"/>
  <c r="R240"/>
  <c r="S240" s="1"/>
  <c r="O240" s="1"/>
  <c r="P241"/>
  <c r="R241"/>
  <c r="S241" s="1"/>
  <c r="O241" s="1"/>
  <c r="P242"/>
  <c r="R242"/>
  <c r="S242" s="1"/>
  <c r="O242"/>
  <c r="P243"/>
  <c r="R243"/>
  <c r="S243" s="1"/>
  <c r="O243"/>
  <c r="P244"/>
  <c r="R244"/>
  <c r="S244" s="1"/>
  <c r="O244" s="1"/>
  <c r="P245"/>
  <c r="R245"/>
  <c r="S245" s="1"/>
  <c r="O245" s="1"/>
  <c r="P246"/>
  <c r="R246"/>
  <c r="S246" s="1"/>
  <c r="O246"/>
  <c r="P247"/>
  <c r="R247"/>
  <c r="S247" s="1"/>
  <c r="O247"/>
  <c r="P248"/>
  <c r="R248"/>
  <c r="S248" s="1"/>
  <c r="O248" s="1"/>
  <c r="P249"/>
  <c r="R249"/>
  <c r="S249" s="1"/>
  <c r="O249" s="1"/>
  <c r="P250"/>
  <c r="R250"/>
  <c r="S250" s="1"/>
  <c r="O250"/>
  <c r="P251"/>
  <c r="R251"/>
  <c r="S251" s="1"/>
  <c r="O251"/>
  <c r="P252"/>
  <c r="R252"/>
  <c r="S252" s="1"/>
  <c r="O252" s="1"/>
  <c r="P253"/>
  <c r="R253"/>
  <c r="S253" s="1"/>
  <c r="O253" s="1"/>
  <c r="P254"/>
  <c r="R254"/>
  <c r="S254" s="1"/>
  <c r="O254"/>
  <c r="P255"/>
  <c r="R255"/>
  <c r="S255" s="1"/>
  <c r="O255"/>
  <c r="P256"/>
  <c r="R256"/>
  <c r="S256" s="1"/>
  <c r="O256" s="1"/>
  <c r="P257"/>
  <c r="R257"/>
  <c r="S257" s="1"/>
  <c r="O257" s="1"/>
  <c r="P258"/>
  <c r="R258"/>
  <c r="S258" s="1"/>
  <c r="O258"/>
  <c r="P259"/>
  <c r="R259"/>
  <c r="S259" s="1"/>
  <c r="O259"/>
  <c r="P260"/>
  <c r="R260"/>
  <c r="S260" s="1"/>
  <c r="O260" s="1"/>
  <c r="Q4" i="1"/>
  <c r="S4"/>
  <c r="T4" s="1"/>
  <c r="P4" s="1"/>
  <c r="Q5"/>
  <c r="S5"/>
  <c r="T5" s="1"/>
  <c r="P5" s="1"/>
  <c r="Q6"/>
  <c r="S6"/>
  <c r="T6" s="1"/>
  <c r="P6" s="1"/>
  <c r="Q7"/>
  <c r="S7"/>
  <c r="T7" s="1"/>
  <c r="P7" s="1"/>
  <c r="Q8"/>
  <c r="S8"/>
  <c r="T8" s="1"/>
  <c r="P8" s="1"/>
  <c r="Q9"/>
  <c r="S9"/>
  <c r="T9" s="1"/>
  <c r="P9" s="1"/>
  <c r="Q10"/>
  <c r="S10"/>
  <c r="T10" s="1"/>
  <c r="P10" s="1"/>
  <c r="Q11"/>
  <c r="S11"/>
  <c r="T11" s="1"/>
  <c r="P11" s="1"/>
  <c r="Q12"/>
  <c r="S12"/>
  <c r="T12" s="1"/>
  <c r="P12" s="1"/>
  <c r="Q13"/>
  <c r="S13"/>
  <c r="T13" s="1"/>
  <c r="P13" s="1"/>
  <c r="Q14"/>
  <c r="S14"/>
  <c r="T14" s="1"/>
  <c r="P14" s="1"/>
  <c r="Q15"/>
  <c r="S15"/>
  <c r="T15" s="1"/>
  <c r="P15" s="1"/>
  <c r="Q16"/>
  <c r="S16"/>
  <c r="T16" s="1"/>
  <c r="P16" s="1"/>
  <c r="Q17"/>
  <c r="S17"/>
  <c r="T17" s="1"/>
  <c r="P17" s="1"/>
  <c r="Q18"/>
  <c r="S18"/>
  <c r="T18" s="1"/>
  <c r="P18" s="1"/>
  <c r="Q19"/>
  <c r="S19"/>
  <c r="T19" s="1"/>
  <c r="P19" s="1"/>
  <c r="Q20"/>
  <c r="S20"/>
  <c r="T20" s="1"/>
  <c r="P20" s="1"/>
  <c r="Q21"/>
  <c r="S21"/>
  <c r="T21" s="1"/>
  <c r="P21" s="1"/>
  <c r="Q22"/>
  <c r="S22"/>
  <c r="T22" s="1"/>
  <c r="P22" s="1"/>
  <c r="Q23"/>
  <c r="S23"/>
  <c r="T23" s="1"/>
  <c r="P23" s="1"/>
  <c r="Q24"/>
  <c r="S24"/>
  <c r="T24" s="1"/>
  <c r="P24" s="1"/>
  <c r="Q25"/>
  <c r="S25"/>
  <c r="T25" s="1"/>
  <c r="P25" s="1"/>
  <c r="Q26"/>
  <c r="S26"/>
  <c r="T26" s="1"/>
  <c r="P26" s="1"/>
  <c r="Q27"/>
  <c r="S27"/>
  <c r="T27" s="1"/>
  <c r="P27" s="1"/>
  <c r="Q28"/>
  <c r="S28"/>
  <c r="T28" s="1"/>
  <c r="P28" s="1"/>
  <c r="Q29"/>
  <c r="S29"/>
  <c r="T29" s="1"/>
  <c r="P29" s="1"/>
  <c r="Q30"/>
  <c r="S30"/>
  <c r="T30" s="1"/>
  <c r="P30" s="1"/>
  <c r="Q31"/>
  <c r="S31"/>
  <c r="T31" s="1"/>
  <c r="P31" s="1"/>
  <c r="Q32"/>
  <c r="S32"/>
  <c r="T32" s="1"/>
  <c r="P32" s="1"/>
  <c r="Q33"/>
  <c r="S33"/>
  <c r="T33" s="1"/>
  <c r="P33" s="1"/>
  <c r="Q34"/>
  <c r="S34"/>
  <c r="T34" s="1"/>
  <c r="P34" s="1"/>
  <c r="Q35"/>
  <c r="S35"/>
  <c r="T35" s="1"/>
  <c r="P35" s="1"/>
  <c r="Q36"/>
  <c r="S36"/>
  <c r="T36" s="1"/>
  <c r="P36" s="1"/>
  <c r="Q37"/>
  <c r="S37"/>
  <c r="T37" s="1"/>
  <c r="P37" s="1"/>
  <c r="Q38"/>
  <c r="S38"/>
  <c r="T38" s="1"/>
  <c r="P38" s="1"/>
  <c r="Q39"/>
  <c r="S39"/>
  <c r="T39" s="1"/>
  <c r="P39" s="1"/>
  <c r="Q40"/>
  <c r="S40"/>
  <c r="T40" s="1"/>
  <c r="P40"/>
  <c r="Q41"/>
  <c r="S41"/>
  <c r="T41" s="1"/>
  <c r="P41" s="1"/>
  <c r="Q42"/>
  <c r="S42"/>
  <c r="T42" s="1"/>
  <c r="P42" s="1"/>
  <c r="Q43"/>
  <c r="S43"/>
  <c r="T43" s="1"/>
  <c r="P43" s="1"/>
  <c r="Q44"/>
  <c r="S44"/>
  <c r="T44" s="1"/>
  <c r="P44" s="1"/>
  <c r="Q45"/>
  <c r="S45"/>
  <c r="T45" s="1"/>
  <c r="P45" s="1"/>
  <c r="Q46"/>
  <c r="S46"/>
  <c r="T46" s="1"/>
  <c r="P46" s="1"/>
  <c r="Q47"/>
  <c r="S47"/>
  <c r="T47" s="1"/>
  <c r="P47" s="1"/>
  <c r="Q48"/>
  <c r="S48"/>
  <c r="T48" s="1"/>
  <c r="P48" s="1"/>
  <c r="Q49"/>
  <c r="S49"/>
  <c r="T49" s="1"/>
  <c r="P49" s="1"/>
  <c r="Q50"/>
  <c r="S50"/>
  <c r="T50" s="1"/>
  <c r="P50" s="1"/>
  <c r="Q51"/>
  <c r="S51"/>
  <c r="T51" s="1"/>
  <c r="P51" s="1"/>
  <c r="Q52"/>
  <c r="S52"/>
  <c r="T52" s="1"/>
  <c r="P52" s="1"/>
  <c r="Q53"/>
  <c r="S53"/>
  <c r="T53" s="1"/>
  <c r="P53" s="1"/>
  <c r="Q54"/>
  <c r="S54"/>
  <c r="T54" s="1"/>
  <c r="P54" s="1"/>
  <c r="Q55"/>
  <c r="S55"/>
  <c r="T55" s="1"/>
  <c r="P55" s="1"/>
  <c r="Q56"/>
  <c r="S56"/>
  <c r="T56" s="1"/>
  <c r="P56" s="1"/>
  <c r="Q57"/>
  <c r="S57"/>
  <c r="T57" s="1"/>
  <c r="P57" s="1"/>
  <c r="Q58"/>
  <c r="S58"/>
  <c r="T58" s="1"/>
  <c r="P58" s="1"/>
  <c r="Q59"/>
  <c r="S59"/>
  <c r="T59" s="1"/>
  <c r="P59" s="1"/>
  <c r="Q60"/>
  <c r="S60"/>
  <c r="T60" s="1"/>
  <c r="P60" s="1"/>
  <c r="Q61"/>
  <c r="S61"/>
  <c r="T61" s="1"/>
  <c r="P61" s="1"/>
  <c r="Q62"/>
  <c r="S62"/>
  <c r="T62" s="1"/>
  <c r="P62" s="1"/>
  <c r="Q63"/>
  <c r="S63"/>
  <c r="T63" s="1"/>
  <c r="P63" s="1"/>
  <c r="Q64"/>
  <c r="S64"/>
  <c r="T64" s="1"/>
  <c r="P64" s="1"/>
  <c r="Q65"/>
  <c r="S65"/>
  <c r="T65" s="1"/>
  <c r="P65" s="1"/>
  <c r="Q66"/>
  <c r="S66"/>
  <c r="T66" s="1"/>
  <c r="P66" s="1"/>
  <c r="Q67"/>
  <c r="S67"/>
  <c r="T67" s="1"/>
  <c r="P67" s="1"/>
  <c r="Q68"/>
  <c r="S68"/>
  <c r="T68" s="1"/>
  <c r="P68" s="1"/>
  <c r="Q69"/>
  <c r="S69"/>
  <c r="T69" s="1"/>
  <c r="P69" s="1"/>
  <c r="Q70"/>
  <c r="S70"/>
  <c r="T70" s="1"/>
  <c r="P70" s="1"/>
  <c r="Q71"/>
  <c r="S71"/>
  <c r="T71" s="1"/>
  <c r="P71" s="1"/>
  <c r="Q72"/>
  <c r="S72"/>
  <c r="T72" s="1"/>
  <c r="P72" s="1"/>
  <c r="Q73"/>
  <c r="S73"/>
  <c r="T73" s="1"/>
  <c r="P73" s="1"/>
  <c r="Q74"/>
  <c r="S74"/>
  <c r="T74" s="1"/>
  <c r="P74" s="1"/>
  <c r="Q75"/>
  <c r="S75"/>
  <c r="T75" s="1"/>
  <c r="P75" s="1"/>
  <c r="Q76"/>
  <c r="S76"/>
  <c r="T76" s="1"/>
  <c r="P76" s="1"/>
  <c r="Q77"/>
  <c r="S77"/>
  <c r="T77" s="1"/>
  <c r="P77" s="1"/>
  <c r="Q78"/>
  <c r="S78"/>
  <c r="T78" s="1"/>
  <c r="P78" s="1"/>
  <c r="Q79"/>
  <c r="S79"/>
  <c r="T79" s="1"/>
  <c r="P79" s="1"/>
  <c r="Q80"/>
  <c r="S80"/>
  <c r="T80" s="1"/>
  <c r="P80" s="1"/>
  <c r="Q81"/>
  <c r="S81"/>
  <c r="T81" s="1"/>
  <c r="P81" s="1"/>
  <c r="Q82"/>
  <c r="S82"/>
  <c r="T82" s="1"/>
  <c r="P82" s="1"/>
  <c r="Q83"/>
  <c r="S83"/>
  <c r="T83" s="1"/>
  <c r="P83" s="1"/>
  <c r="Q84"/>
  <c r="S84"/>
  <c r="T84" s="1"/>
  <c r="P84" s="1"/>
  <c r="Q85"/>
  <c r="S85"/>
  <c r="T85" s="1"/>
  <c r="P85" s="1"/>
  <c r="Q86"/>
  <c r="S86"/>
  <c r="T86" s="1"/>
  <c r="P86" s="1"/>
  <c r="Q87"/>
  <c r="S87"/>
  <c r="T87" s="1"/>
  <c r="P87" s="1"/>
  <c r="Q88"/>
  <c r="S88"/>
  <c r="T88" s="1"/>
  <c r="P88" s="1"/>
  <c r="Q89"/>
  <c r="S89"/>
  <c r="T89" s="1"/>
  <c r="P89" s="1"/>
  <c r="Q90"/>
  <c r="S90"/>
  <c r="T90" s="1"/>
  <c r="P90" s="1"/>
  <c r="Q91"/>
  <c r="S91"/>
  <c r="T91" s="1"/>
  <c r="P91" s="1"/>
  <c r="Q92"/>
  <c r="S92"/>
  <c r="T92" s="1"/>
  <c r="P92" s="1"/>
  <c r="Q93"/>
  <c r="S93"/>
  <c r="T93" s="1"/>
  <c r="P93" s="1"/>
  <c r="Q94"/>
  <c r="S94"/>
  <c r="T94" s="1"/>
  <c r="P94" s="1"/>
  <c r="Q95"/>
  <c r="S95"/>
  <c r="T95" s="1"/>
  <c r="P95" s="1"/>
  <c r="Q96"/>
  <c r="S96"/>
  <c r="T96" s="1"/>
  <c r="P96" s="1"/>
  <c r="Q97"/>
  <c r="S97"/>
  <c r="T97" s="1"/>
  <c r="P97" s="1"/>
  <c r="Q98"/>
  <c r="S98"/>
  <c r="T98" s="1"/>
  <c r="P98" s="1"/>
  <c r="Q99"/>
  <c r="S99"/>
  <c r="T99" s="1"/>
  <c r="P99" s="1"/>
  <c r="Q100"/>
  <c r="S100"/>
  <c r="T100" s="1"/>
  <c r="P100" s="1"/>
  <c r="Q101"/>
  <c r="S101"/>
  <c r="T101" s="1"/>
  <c r="P101"/>
  <c r="Q102"/>
  <c r="S102"/>
  <c r="T102" s="1"/>
  <c r="P102" s="1"/>
  <c r="Q103"/>
  <c r="S103"/>
  <c r="T103" s="1"/>
  <c r="P103" s="1"/>
  <c r="Q104"/>
  <c r="S104"/>
  <c r="T104" s="1"/>
  <c r="P104" s="1"/>
  <c r="Q105"/>
  <c r="S105"/>
  <c r="T105" s="1"/>
  <c r="P105" s="1"/>
  <c r="Q106"/>
  <c r="S106"/>
  <c r="T106" s="1"/>
  <c r="P106" s="1"/>
  <c r="Q107"/>
  <c r="S107"/>
  <c r="T107" s="1"/>
  <c r="P107" s="1"/>
  <c r="Q108"/>
  <c r="S108"/>
  <c r="T108" s="1"/>
  <c r="P108" s="1"/>
  <c r="Q109"/>
  <c r="S109"/>
  <c r="T109" s="1"/>
  <c r="P109" s="1"/>
  <c r="Q110"/>
  <c r="S110"/>
  <c r="T110" s="1"/>
  <c r="P110" s="1"/>
  <c r="Q111"/>
  <c r="S111"/>
  <c r="T111" s="1"/>
  <c r="P111" s="1"/>
  <c r="Q112"/>
  <c r="S112"/>
  <c r="T112" s="1"/>
  <c r="P112" s="1"/>
  <c r="Q113"/>
  <c r="S113"/>
  <c r="T113" s="1"/>
  <c r="P113" s="1"/>
  <c r="Q114"/>
  <c r="S114"/>
  <c r="T114" s="1"/>
  <c r="P114" s="1"/>
  <c r="Q115"/>
  <c r="S115"/>
  <c r="T115" s="1"/>
  <c r="P115" s="1"/>
  <c r="Q116"/>
  <c r="S116"/>
  <c r="T116" s="1"/>
  <c r="P116" s="1"/>
  <c r="Q117"/>
  <c r="S117"/>
  <c r="T117" s="1"/>
  <c r="P117" s="1"/>
  <c r="Q118"/>
  <c r="S118"/>
  <c r="T118" s="1"/>
  <c r="P118" s="1"/>
  <c r="Q119"/>
  <c r="S119"/>
  <c r="T119" s="1"/>
  <c r="P119" s="1"/>
  <c r="Q120"/>
  <c r="S120"/>
  <c r="T120" s="1"/>
  <c r="P120" s="1"/>
  <c r="Q121"/>
  <c r="S121"/>
  <c r="T121" s="1"/>
  <c r="P121" s="1"/>
  <c r="Q122"/>
  <c r="S122"/>
  <c r="T122" s="1"/>
  <c r="P122" s="1"/>
  <c r="Q123"/>
  <c r="S123"/>
  <c r="T123" s="1"/>
  <c r="P123" s="1"/>
  <c r="Q124"/>
  <c r="S124"/>
  <c r="T124" s="1"/>
  <c r="P124" s="1"/>
  <c r="Q125"/>
  <c r="S125"/>
  <c r="T125" s="1"/>
  <c r="P125" s="1"/>
  <c r="Q126"/>
  <c r="S126"/>
  <c r="T126" s="1"/>
  <c r="P126" s="1"/>
  <c r="Q127"/>
  <c r="S127"/>
  <c r="T127" s="1"/>
  <c r="P127" s="1"/>
  <c r="Q128"/>
  <c r="S128"/>
  <c r="T128" s="1"/>
  <c r="P128" s="1"/>
  <c r="Q129"/>
  <c r="S129"/>
  <c r="T129" s="1"/>
  <c r="P129" s="1"/>
  <c r="Q130"/>
  <c r="S130"/>
  <c r="T130" s="1"/>
  <c r="P130" s="1"/>
  <c r="Q131"/>
  <c r="S131"/>
  <c r="T131" s="1"/>
  <c r="P131" s="1"/>
  <c r="Q132"/>
  <c r="S132"/>
  <c r="T132" s="1"/>
  <c r="P132" s="1"/>
  <c r="Q133"/>
  <c r="S133"/>
  <c r="T133" s="1"/>
  <c r="P133" s="1"/>
  <c r="Q134"/>
  <c r="S134"/>
  <c r="T134" s="1"/>
  <c r="P134" s="1"/>
  <c r="Q135"/>
  <c r="S135"/>
  <c r="T135" s="1"/>
  <c r="P135" s="1"/>
  <c r="Q136"/>
  <c r="S136"/>
  <c r="T136" s="1"/>
  <c r="P136" s="1"/>
  <c r="Q137"/>
  <c r="S137"/>
  <c r="T137" s="1"/>
  <c r="P137" s="1"/>
  <c r="Q138"/>
  <c r="S138"/>
  <c r="T138" s="1"/>
  <c r="P138" s="1"/>
  <c r="Q139"/>
  <c r="S139"/>
  <c r="T139"/>
  <c r="P139" s="1"/>
  <c r="Q140"/>
  <c r="S140"/>
  <c r="T140"/>
  <c r="P140" s="1"/>
  <c r="Q141"/>
  <c r="S141"/>
  <c r="T141" s="1"/>
  <c r="P141" s="1"/>
  <c r="Q142"/>
  <c r="S142"/>
  <c r="T142" s="1"/>
  <c r="P142" s="1"/>
  <c r="Q143"/>
  <c r="S143"/>
  <c r="T143"/>
  <c r="P143" s="1"/>
  <c r="Q144"/>
  <c r="S144"/>
  <c r="T144"/>
  <c r="P144" s="1"/>
  <c r="Q145"/>
  <c r="S145"/>
  <c r="T145" s="1"/>
  <c r="P145" s="1"/>
  <c r="Q146"/>
  <c r="S146"/>
  <c r="T146" s="1"/>
  <c r="P146" s="1"/>
  <c r="Q147"/>
  <c r="S147"/>
  <c r="T147"/>
  <c r="P147" s="1"/>
  <c r="Q148"/>
  <c r="S148"/>
  <c r="T148"/>
  <c r="P148" s="1"/>
  <c r="Q149"/>
  <c r="S149"/>
  <c r="T149" s="1"/>
  <c r="P149" s="1"/>
  <c r="Q150"/>
  <c r="S150"/>
  <c r="T150" s="1"/>
  <c r="P150" s="1"/>
  <c r="Q151"/>
  <c r="S151"/>
  <c r="T151"/>
  <c r="P151" s="1"/>
  <c r="Q152"/>
  <c r="S152"/>
  <c r="T152"/>
  <c r="P152" s="1"/>
  <c r="Q153"/>
  <c r="S153"/>
  <c r="T153" s="1"/>
  <c r="P153" s="1"/>
  <c r="Q154"/>
  <c r="S154"/>
  <c r="T154" s="1"/>
  <c r="P154" s="1"/>
  <c r="Q155"/>
  <c r="S155"/>
  <c r="T155"/>
  <c r="P155" s="1"/>
  <c r="Q156"/>
  <c r="S156"/>
  <c r="T156" s="1"/>
  <c r="P156" s="1"/>
  <c r="Q157"/>
  <c r="S157"/>
  <c r="T157" s="1"/>
  <c r="P157" s="1"/>
  <c r="Q158"/>
  <c r="S158"/>
  <c r="T158" s="1"/>
  <c r="P158" s="1"/>
  <c r="Q159"/>
  <c r="S159"/>
  <c r="T159"/>
  <c r="P159" s="1"/>
  <c r="Q160"/>
  <c r="S160"/>
  <c r="T160" s="1"/>
  <c r="P160" s="1"/>
  <c r="Q161"/>
  <c r="S161"/>
  <c r="T161" s="1"/>
  <c r="P161" s="1"/>
  <c r="Q162"/>
  <c r="S162"/>
  <c r="T162" s="1"/>
  <c r="P162" s="1"/>
  <c r="Q163"/>
  <c r="S163"/>
  <c r="T163"/>
  <c r="P163" s="1"/>
  <c r="Q164"/>
  <c r="S164"/>
  <c r="T164" s="1"/>
  <c r="P164" s="1"/>
  <c r="Q165"/>
  <c r="S165"/>
  <c r="T165" s="1"/>
  <c r="P165" s="1"/>
  <c r="Q166"/>
  <c r="S166"/>
  <c r="T166" s="1"/>
  <c r="P166" s="1"/>
  <c r="Q167"/>
  <c r="S167"/>
  <c r="T167"/>
  <c r="P167" s="1"/>
  <c r="Q168"/>
  <c r="S168"/>
  <c r="T168" s="1"/>
  <c r="P168" s="1"/>
  <c r="Q169"/>
  <c r="S169"/>
  <c r="T169" s="1"/>
  <c r="P169" s="1"/>
  <c r="Q170"/>
  <c r="S170"/>
  <c r="T170" s="1"/>
  <c r="P170" s="1"/>
  <c r="Q171"/>
  <c r="S171"/>
  <c r="T171"/>
  <c r="P171" s="1"/>
  <c r="Q172"/>
  <c r="S172"/>
  <c r="T172" s="1"/>
  <c r="P172" s="1"/>
  <c r="Q173"/>
  <c r="S173"/>
  <c r="T173" s="1"/>
  <c r="P173" s="1"/>
  <c r="Q174"/>
  <c r="S174"/>
  <c r="T174" s="1"/>
  <c r="P174" s="1"/>
  <c r="Q175"/>
  <c r="S175"/>
  <c r="T175"/>
  <c r="P175" s="1"/>
  <c r="Q176"/>
  <c r="S176"/>
  <c r="T176" s="1"/>
  <c r="P176" s="1"/>
  <c r="Q177"/>
  <c r="S177"/>
  <c r="T177" s="1"/>
  <c r="P177" s="1"/>
  <c r="Q178"/>
  <c r="S178"/>
  <c r="T178" s="1"/>
  <c r="P178" s="1"/>
  <c r="Q179"/>
  <c r="S179"/>
  <c r="T179"/>
  <c r="P179" s="1"/>
  <c r="Q180"/>
  <c r="S180"/>
  <c r="T180" s="1"/>
  <c r="P180" s="1"/>
  <c r="Q181"/>
  <c r="S181"/>
  <c r="T181" s="1"/>
  <c r="P181" s="1"/>
  <c r="Q182"/>
  <c r="S182"/>
  <c r="T182" s="1"/>
  <c r="P182" s="1"/>
  <c r="Q183"/>
  <c r="S183"/>
  <c r="T183"/>
  <c r="P183" s="1"/>
  <c r="Q184"/>
  <c r="S184"/>
  <c r="T184" s="1"/>
  <c r="P184" s="1"/>
  <c r="Q185"/>
  <c r="S185"/>
  <c r="T185" s="1"/>
  <c r="P185" s="1"/>
  <c r="Q186"/>
  <c r="S186"/>
  <c r="T186" s="1"/>
  <c r="P186" s="1"/>
  <c r="Q187"/>
  <c r="S187"/>
  <c r="T187"/>
  <c r="P187" s="1"/>
  <c r="Q188"/>
  <c r="S188"/>
  <c r="T188" s="1"/>
  <c r="P188" s="1"/>
  <c r="Q189"/>
  <c r="S189"/>
  <c r="T189" s="1"/>
  <c r="P189" s="1"/>
  <c r="Q190"/>
  <c r="S190"/>
  <c r="T190" s="1"/>
  <c r="P190" s="1"/>
  <c r="Q191"/>
  <c r="S191"/>
  <c r="T191"/>
  <c r="P191" s="1"/>
  <c r="Q192"/>
  <c r="S192"/>
  <c r="T192" s="1"/>
  <c r="P192" s="1"/>
  <c r="Q193"/>
  <c r="S193"/>
  <c r="T193" s="1"/>
  <c r="P193" s="1"/>
  <c r="Q194"/>
  <c r="S194"/>
  <c r="T194" s="1"/>
  <c r="P194" s="1"/>
  <c r="Q195"/>
  <c r="S195"/>
  <c r="T195"/>
  <c r="P195" s="1"/>
  <c r="Q196"/>
  <c r="S196"/>
  <c r="T196" s="1"/>
  <c r="P196" s="1"/>
  <c r="Q197"/>
  <c r="S197"/>
  <c r="T197" s="1"/>
  <c r="P197" s="1"/>
  <c r="Q198"/>
  <c r="S198"/>
  <c r="T198" s="1"/>
  <c r="P198" s="1"/>
  <c r="Q199"/>
  <c r="S199"/>
  <c r="T199"/>
  <c r="P199" s="1"/>
  <c r="Q200"/>
  <c r="S200"/>
  <c r="T200" s="1"/>
  <c r="P200" s="1"/>
  <c r="Q201"/>
  <c r="S201"/>
  <c r="T201" s="1"/>
  <c r="P201" s="1"/>
  <c r="Q202"/>
  <c r="S202"/>
  <c r="T202" s="1"/>
  <c r="P202" s="1"/>
  <c r="Q203"/>
  <c r="S203"/>
  <c r="T203"/>
  <c r="P203" s="1"/>
  <c r="Q204"/>
  <c r="S204"/>
  <c r="T204" s="1"/>
  <c r="P204" s="1"/>
  <c r="Q205"/>
  <c r="S205"/>
  <c r="T205" s="1"/>
  <c r="P205" s="1"/>
  <c r="Q206"/>
  <c r="S206"/>
  <c r="T206" s="1"/>
  <c r="P206" s="1"/>
  <c r="Q207"/>
  <c r="S207"/>
  <c r="T207"/>
  <c r="P207" s="1"/>
  <c r="Q208"/>
  <c r="S208"/>
  <c r="T208" s="1"/>
  <c r="P208" s="1"/>
  <c r="Q209"/>
  <c r="S209"/>
  <c r="T209" s="1"/>
  <c r="P209" s="1"/>
  <c r="Q210"/>
  <c r="S210"/>
  <c r="T210" s="1"/>
  <c r="P210" s="1"/>
  <c r="Q211"/>
  <c r="S211"/>
  <c r="T211"/>
  <c r="P211" s="1"/>
  <c r="Q212"/>
  <c r="S212"/>
  <c r="T212" s="1"/>
  <c r="P212" s="1"/>
  <c r="Q213"/>
  <c r="S213"/>
  <c r="T213" s="1"/>
  <c r="P213" s="1"/>
  <c r="Q214"/>
  <c r="S214"/>
  <c r="T214" s="1"/>
  <c r="P214" s="1"/>
  <c r="Q215"/>
  <c r="S215"/>
  <c r="T215"/>
  <c r="P215" s="1"/>
  <c r="Q216"/>
  <c r="S216"/>
  <c r="T216" s="1"/>
  <c r="P216" s="1"/>
  <c r="Q217"/>
  <c r="S217"/>
  <c r="T217" s="1"/>
  <c r="P217" s="1"/>
  <c r="Q218"/>
  <c r="S218"/>
  <c r="T218" s="1"/>
  <c r="P218" s="1"/>
  <c r="Q219"/>
  <c r="S219"/>
  <c r="T219"/>
  <c r="P219" s="1"/>
  <c r="Q220"/>
  <c r="S220"/>
  <c r="T220" s="1"/>
  <c r="P220" s="1"/>
  <c r="Q221"/>
  <c r="S221"/>
  <c r="T221" s="1"/>
  <c r="P221" s="1"/>
  <c r="Q222"/>
  <c r="S222"/>
  <c r="T222" s="1"/>
  <c r="P222" s="1"/>
  <c r="Q223"/>
  <c r="S223"/>
  <c r="T223"/>
  <c r="P223" s="1"/>
  <c r="Q224"/>
  <c r="S224"/>
  <c r="T224" s="1"/>
  <c r="P224" s="1"/>
  <c r="Q225"/>
  <c r="S225"/>
  <c r="T225" s="1"/>
  <c r="P225" s="1"/>
  <c r="Q226"/>
  <c r="S226"/>
  <c r="T226" s="1"/>
  <c r="P226" s="1"/>
  <c r="Q227"/>
  <c r="S227"/>
  <c r="T227"/>
  <c r="P227" s="1"/>
  <c r="Q228"/>
  <c r="S228"/>
  <c r="T228" s="1"/>
  <c r="P228" s="1"/>
  <c r="Q229"/>
  <c r="S229"/>
  <c r="T229" s="1"/>
  <c r="P229" s="1"/>
  <c r="Q230"/>
  <c r="S230"/>
  <c r="T230" s="1"/>
  <c r="P230" s="1"/>
  <c r="Q231"/>
  <c r="S231"/>
  <c r="T231"/>
  <c r="P231" s="1"/>
  <c r="Q232"/>
  <c r="S232"/>
  <c r="T232" s="1"/>
  <c r="P232" s="1"/>
  <c r="Q233"/>
  <c r="S233"/>
  <c r="T233" s="1"/>
  <c r="P233" s="1"/>
  <c r="Q234"/>
  <c r="S234"/>
  <c r="T234" s="1"/>
  <c r="P234" s="1"/>
  <c r="Q235"/>
  <c r="S235"/>
  <c r="T235"/>
  <c r="P235" s="1"/>
  <c r="Q236"/>
  <c r="S236"/>
  <c r="T236" s="1"/>
  <c r="P236" s="1"/>
  <c r="Q237"/>
  <c r="S237"/>
  <c r="T237" s="1"/>
  <c r="P237" s="1"/>
  <c r="Q238"/>
  <c r="S238"/>
  <c r="T238" s="1"/>
  <c r="P238" s="1"/>
  <c r="Q239"/>
  <c r="S239"/>
  <c r="T239"/>
  <c r="P239" s="1"/>
  <c r="Q240"/>
  <c r="S240"/>
  <c r="T240" s="1"/>
  <c r="P240" s="1"/>
  <c r="Q241"/>
  <c r="S241"/>
  <c r="T241" s="1"/>
  <c r="P241" s="1"/>
  <c r="Q242"/>
  <c r="S242"/>
  <c r="T242" s="1"/>
  <c r="P242" s="1"/>
  <c r="Q243"/>
  <c r="S243"/>
  <c r="T243"/>
  <c r="P243" s="1"/>
  <c r="Q244"/>
  <c r="S244"/>
  <c r="T244" s="1"/>
  <c r="P244" s="1"/>
  <c r="Q245"/>
  <c r="S245"/>
  <c r="T245" s="1"/>
  <c r="P245" s="1"/>
  <c r="Q246"/>
  <c r="S246"/>
  <c r="T246" s="1"/>
  <c r="P246" s="1"/>
  <c r="Q247"/>
  <c r="S247"/>
  <c r="T247"/>
  <c r="P247" s="1"/>
  <c r="Q248"/>
  <c r="S248"/>
  <c r="T248" s="1"/>
  <c r="P248" s="1"/>
  <c r="Q249"/>
  <c r="S249"/>
  <c r="T249" s="1"/>
  <c r="P249" s="1"/>
  <c r="Q250"/>
  <c r="S250"/>
  <c r="T250" s="1"/>
  <c r="P250" s="1"/>
  <c r="Q251"/>
  <c r="S251"/>
  <c r="T251"/>
  <c r="P251" s="1"/>
  <c r="Q252"/>
  <c r="S252"/>
  <c r="T252" s="1"/>
  <c r="P252" s="1"/>
  <c r="Q253"/>
  <c r="S253"/>
  <c r="T253" s="1"/>
  <c r="P253" s="1"/>
  <c r="Q254"/>
  <c r="S254"/>
  <c r="T254" s="1"/>
  <c r="P254" s="1"/>
  <c r="Q255"/>
  <c r="S255"/>
  <c r="T255"/>
  <c r="P255" s="1"/>
  <c r="Q256"/>
  <c r="S256"/>
  <c r="T256" s="1"/>
  <c r="P256" s="1"/>
  <c r="Q257"/>
  <c r="S257"/>
  <c r="T257" s="1"/>
  <c r="P257" s="1"/>
  <c r="Q258"/>
  <c r="S258"/>
  <c r="T258" s="1"/>
  <c r="P258" s="1"/>
  <c r="Q259"/>
  <c r="S259"/>
  <c r="T259"/>
  <c r="P259" s="1"/>
  <c r="Q260"/>
  <c r="S260"/>
  <c r="T260" s="1"/>
  <c r="P260" s="1"/>
  <c r="P237" i="2"/>
  <c r="R239" i="9" s="1"/>
  <c r="S239" s="1"/>
  <c r="O239" s="1"/>
  <c r="P172" i="2"/>
  <c r="R174" i="9"/>
  <c r="S174" s="1"/>
  <c r="O174" s="1"/>
  <c r="P158" i="2"/>
  <c r="R160" i="9"/>
  <c r="S160" s="1"/>
  <c r="O160" s="1"/>
  <c r="P286" i="2"/>
  <c r="S244" i="9"/>
  <c r="O244" s="1"/>
  <c r="P228" i="2"/>
  <c r="R230" i="9" s="1"/>
  <c r="S230"/>
  <c r="O230" s="1"/>
  <c r="R164"/>
  <c r="S164"/>
  <c r="O164" s="1"/>
  <c r="R150"/>
  <c r="S150" s="1"/>
  <c r="O150" s="1"/>
  <c r="R241"/>
  <c r="S241"/>
  <c r="O241" s="1"/>
  <c r="R213"/>
  <c r="S213" s="1"/>
  <c r="O213"/>
  <c r="R248"/>
  <c r="S248" s="1"/>
  <c r="O248" s="1"/>
  <c r="R234"/>
  <c r="S234"/>
  <c r="O234" s="1"/>
  <c r="R220"/>
  <c r="S220"/>
  <c r="O220"/>
  <c r="R206"/>
  <c r="S206" s="1"/>
  <c r="O206" s="1"/>
  <c r="R192"/>
  <c r="S192"/>
  <c r="O192" s="1"/>
  <c r="R185"/>
  <c r="S185" s="1"/>
  <c r="O185" s="1"/>
  <c r="R171"/>
  <c r="S171"/>
  <c r="O171" s="1"/>
  <c r="R157"/>
  <c r="S157" s="1"/>
  <c r="O157"/>
  <c r="R143"/>
  <c r="S143" s="1"/>
  <c r="O143" s="1"/>
  <c r="R255"/>
  <c r="S255"/>
  <c r="O255" s="1"/>
  <c r="R227"/>
  <c r="S227"/>
  <c r="O227"/>
  <c r="R199"/>
  <c r="S199" s="1"/>
  <c r="O199" s="1"/>
  <c r="R178"/>
  <c r="S178"/>
  <c r="O178" s="1"/>
  <c r="S260"/>
  <c r="O260" s="1"/>
  <c r="P255" i="2"/>
  <c r="R257" i="9" s="1"/>
  <c r="S257"/>
  <c r="O257" s="1"/>
  <c r="P213" i="2"/>
  <c r="R215" i="9" s="1"/>
  <c r="S215" s="1"/>
  <c r="O215" s="1"/>
  <c r="P269" i="2"/>
  <c r="P229"/>
  <c r="R231" i="9"/>
  <c r="S231"/>
  <c r="O231" s="1"/>
  <c r="P201" i="2"/>
  <c r="R203" i="9" s="1"/>
  <c r="S203" s="1"/>
  <c r="O203" s="1"/>
  <c r="P199" i="2"/>
  <c r="R201" i="9" s="1"/>
  <c r="S201"/>
  <c r="O201" s="1"/>
  <c r="P279" i="2"/>
  <c r="P209"/>
  <c r="R211" i="9"/>
  <c r="S211" s="1"/>
  <c r="O211" s="1"/>
  <c r="P231" i="2"/>
  <c r="R233" i="9"/>
  <c r="S233" s="1"/>
  <c r="O233" s="1"/>
  <c r="P221" i="2"/>
  <c r="R223" i="9"/>
  <c r="S223" s="1"/>
  <c r="O223" s="1"/>
  <c r="P233" i="2"/>
  <c r="R235" i="9"/>
  <c r="S235" s="1"/>
  <c r="O235" s="1"/>
  <c r="P271" i="2"/>
  <c r="P272"/>
  <c r="R138" i="9"/>
  <c r="S138"/>
  <c r="O138" s="1"/>
  <c r="P217" i="2"/>
  <c r="R219" i="9"/>
  <c r="S219"/>
  <c r="O219" s="1"/>
  <c r="R140"/>
  <c r="S140" s="1"/>
  <c r="O140" s="1"/>
  <c r="R137"/>
  <c r="S137" s="1"/>
  <c r="O137" s="1"/>
  <c r="P230" i="2"/>
  <c r="R232" i="9"/>
  <c r="S232" s="1"/>
  <c r="O232" s="1"/>
  <c r="R149"/>
  <c r="S149"/>
  <c r="O149" s="1"/>
  <c r="P220" i="2"/>
  <c r="R222" i="9"/>
  <c r="S222" s="1"/>
  <c r="O222" s="1"/>
  <c r="R179"/>
  <c r="S179" s="1"/>
  <c r="O179" s="1"/>
  <c r="P285" i="2"/>
  <c r="P278"/>
  <c r="P265"/>
  <c r="P256"/>
  <c r="R258" i="9" s="1"/>
  <c r="S258" s="1"/>
  <c r="O258" s="1"/>
  <c r="P247" i="2"/>
  <c r="P150"/>
  <c r="R152" i="9"/>
  <c r="S152" s="1"/>
  <c r="O152" s="1"/>
  <c r="P241" i="2"/>
  <c r="R243" i="9" s="1"/>
  <c r="S243" s="1"/>
  <c r="O243" s="1"/>
  <c r="R249"/>
  <c r="S249" s="1"/>
  <c r="O249" s="1"/>
  <c r="P142" i="2"/>
  <c r="R144" i="9"/>
  <c r="S144" s="1"/>
  <c r="O144" s="1"/>
  <c r="R236"/>
  <c r="S236" s="1"/>
  <c r="O236" s="1"/>
  <c r="R221"/>
  <c r="S221" s="1"/>
  <c r="O221" s="1"/>
  <c r="P196" i="2"/>
  <c r="R198" i="9" s="1"/>
  <c r="S198" s="1"/>
  <c r="O198" s="1"/>
  <c r="P157" i="2"/>
  <c r="R159" i="9" s="1"/>
  <c r="S159" s="1"/>
  <c r="O159" s="1"/>
  <c r="P149" i="2"/>
  <c r="Q155"/>
  <c r="S25" i="4" s="1"/>
  <c r="O25" s="1"/>
  <c r="P151" i="2"/>
  <c r="R153" i="9" s="1"/>
  <c r="S153" s="1"/>
  <c r="O153" s="1"/>
  <c r="P139" i="2"/>
  <c r="R141" i="9" s="1"/>
  <c r="S141" s="1"/>
  <c r="O141" s="1"/>
  <c r="P180" i="2"/>
  <c r="R182" i="9" s="1"/>
  <c r="S182" s="1"/>
  <c r="O182" s="1"/>
  <c r="P146" i="2"/>
  <c r="R148" i="9"/>
  <c r="S148" s="1"/>
  <c r="O148" s="1"/>
  <c r="P207" i="2"/>
  <c r="R209" i="9" s="1"/>
  <c r="S209" s="1"/>
  <c r="O209" s="1"/>
  <c r="P137" i="2"/>
  <c r="Q141" s="1"/>
  <c r="S23" i="4" s="1"/>
  <c r="O23" s="1"/>
  <c r="P178" i="2"/>
  <c r="R180" i="9" s="1"/>
  <c r="S180" s="1"/>
  <c r="O180" s="1"/>
  <c r="P171" i="2"/>
  <c r="R173" i="9" s="1"/>
  <c r="S173" s="1"/>
  <c r="O173" s="1"/>
  <c r="P194" i="2"/>
  <c r="R196" i="9" s="1"/>
  <c r="S196" s="1"/>
  <c r="O196" s="1"/>
  <c r="P163" i="2"/>
  <c r="R200" i="9"/>
  <c r="S200"/>
  <c r="O200" s="1"/>
  <c r="R151"/>
  <c r="S151" s="1"/>
  <c r="O151" s="1"/>
  <c r="R242" l="1"/>
  <c r="S242" s="1"/>
  <c r="O242" s="1"/>
  <c r="R214"/>
  <c r="S214" s="1"/>
  <c r="O214" s="1"/>
  <c r="Q218" i="2"/>
  <c r="S34" i="4" s="1"/>
  <c r="O34" s="1"/>
  <c r="Q260" i="2"/>
  <c r="S40" i="4" s="1"/>
  <c r="O40" s="1"/>
  <c r="R256" i="9"/>
  <c r="S256" s="1"/>
  <c r="O256" s="1"/>
  <c r="E198" i="6"/>
  <c r="C198" s="1"/>
  <c r="D198" s="1"/>
  <c r="Q267" i="2"/>
  <c r="S41" i="4" s="1"/>
  <c r="O41" s="1"/>
  <c r="P185" i="2"/>
  <c r="R187" i="9" s="1"/>
  <c r="S187" s="1"/>
  <c r="O187" s="1"/>
  <c r="Q162" i="2"/>
  <c r="S26" i="4" s="1"/>
  <c r="O26" s="1"/>
  <c r="R139" i="9"/>
  <c r="S139" s="1"/>
  <c r="O139" s="1"/>
  <c r="Q253" i="2"/>
  <c r="S39" i="4" s="1"/>
  <c r="O39" s="1"/>
  <c r="P187" i="2"/>
  <c r="R189" i="9" s="1"/>
  <c r="S189" s="1"/>
  <c r="O189" s="1"/>
  <c r="R165"/>
  <c r="S165" s="1"/>
  <c r="O165" s="1"/>
  <c r="P284" i="2"/>
  <c r="P200"/>
  <c r="P282"/>
  <c r="Q288" s="1"/>
  <c r="P248"/>
  <c r="R250" i="9" s="1"/>
  <c r="S250" s="1"/>
  <c r="O250" s="1"/>
  <c r="P226" i="2"/>
  <c r="P206"/>
  <c r="R208" i="9" s="1"/>
  <c r="S208" s="1"/>
  <c r="O208" s="1"/>
  <c r="P188" i="2"/>
  <c r="R190" i="9" s="1"/>
  <c r="S190" s="1"/>
  <c r="O190" s="1"/>
  <c r="P186" i="2"/>
  <c r="R188" i="9" s="1"/>
  <c r="S188" s="1"/>
  <c r="O188" s="1"/>
  <c r="P182" i="2"/>
  <c r="R184" i="9" s="1"/>
  <c r="S184" s="1"/>
  <c r="O184" s="1"/>
  <c r="P170" i="2"/>
  <c r="P144"/>
  <c r="R146" i="9" s="1"/>
  <c r="S146" s="1"/>
  <c r="O146" s="1"/>
  <c r="P275" i="2"/>
  <c r="Q281" s="1"/>
  <c r="S43" i="4" s="1"/>
  <c r="O43" s="1"/>
  <c r="P266" i="2"/>
  <c r="P223"/>
  <c r="R225" i="9" s="1"/>
  <c r="S225" s="1"/>
  <c r="O225" s="1"/>
  <c r="P168" i="2"/>
  <c r="R170" i="9" s="1"/>
  <c r="S170" s="1"/>
  <c r="O170" s="1"/>
  <c r="P145" i="2"/>
  <c r="R147" i="9" s="1"/>
  <c r="S147" s="1"/>
  <c r="O147" s="1"/>
  <c r="E21" i="7"/>
  <c r="C21" s="1"/>
  <c r="D21" s="1"/>
  <c r="P243" i="2"/>
  <c r="R245" i="9" s="1"/>
  <c r="S245" s="1"/>
  <c r="O245" s="1"/>
  <c r="P235" i="2"/>
  <c r="R237" i="9" s="1"/>
  <c r="S237" s="1"/>
  <c r="O237" s="1"/>
  <c r="P222" i="2"/>
  <c r="P179"/>
  <c r="P268"/>
  <c r="Q274" s="1"/>
  <c r="S42" i="4" s="1"/>
  <c r="O42" s="1"/>
  <c r="E92" i="7"/>
  <c r="C92" s="1"/>
  <c r="D92" s="1"/>
  <c r="E199" i="8"/>
  <c r="P252" i="2"/>
  <c r="R254" i="9" s="1"/>
  <c r="S254" s="1"/>
  <c r="O254" s="1"/>
  <c r="P244" i="2"/>
  <c r="R246" i="9" s="1"/>
  <c r="S246" s="1"/>
  <c r="O246" s="1"/>
  <c r="P236" i="2"/>
  <c r="R238" i="9" s="1"/>
  <c r="S238" s="1"/>
  <c r="O238" s="1"/>
  <c r="P216" i="2"/>
  <c r="R218" i="9" s="1"/>
  <c r="S218" s="1"/>
  <c r="O218" s="1"/>
  <c r="P214" i="2"/>
  <c r="R216" i="9" s="1"/>
  <c r="S216" s="1"/>
  <c r="O216" s="1"/>
  <c r="P202" i="2"/>
  <c r="R204" i="9" s="1"/>
  <c r="S204" s="1"/>
  <c r="O204" s="1"/>
  <c r="P184" i="2"/>
  <c r="P251"/>
  <c r="R253" i="9" s="1"/>
  <c r="S253" s="1"/>
  <c r="O253" s="1"/>
  <c r="P227" i="2"/>
  <c r="R229" i="9" s="1"/>
  <c r="S229" s="1"/>
  <c r="O229" s="1"/>
  <c r="P215" i="2"/>
  <c r="R217" i="9" s="1"/>
  <c r="S217" s="1"/>
  <c r="O217" s="1"/>
  <c r="P205" i="2"/>
  <c r="P191"/>
  <c r="P31"/>
  <c r="P17"/>
  <c r="P112"/>
  <c r="R114" i="9" s="1"/>
  <c r="S114" s="1"/>
  <c r="O114" s="1"/>
  <c r="E202" i="5"/>
  <c r="C202" s="1"/>
  <c r="D202" s="1"/>
  <c r="E191"/>
  <c r="C191" s="1"/>
  <c r="D191" s="1"/>
  <c r="P104" i="2"/>
  <c r="R106" i="9" s="1"/>
  <c r="S106" s="1"/>
  <c r="O106" s="1"/>
  <c r="P74" i="2"/>
  <c r="P87"/>
  <c r="R89" i="9" s="1"/>
  <c r="S89" s="1"/>
  <c r="O89" s="1"/>
  <c r="P95" i="2"/>
  <c r="P65"/>
  <c r="R67" i="9" s="1"/>
  <c r="S67" s="1"/>
  <c r="O67" s="1"/>
  <c r="P123" i="2"/>
  <c r="R125" i="9" s="1"/>
  <c r="S125" s="1"/>
  <c r="O125" s="1"/>
  <c r="P63" i="2"/>
  <c r="R65" i="9" s="1"/>
  <c r="S65" s="1"/>
  <c r="O65" s="1"/>
  <c r="E112" i="8"/>
  <c r="C112" s="1"/>
  <c r="D112" s="1"/>
  <c r="E50"/>
  <c r="C50" s="1"/>
  <c r="D50" s="1"/>
  <c r="P110" i="2"/>
  <c r="R112" i="9" s="1"/>
  <c r="S112" s="1"/>
  <c r="O112" s="1"/>
  <c r="P75" i="2"/>
  <c r="R77" i="9" s="1"/>
  <c r="S77" s="1"/>
  <c r="O77" s="1"/>
  <c r="P62" i="2"/>
  <c r="R64" i="9" s="1"/>
  <c r="S64" s="1"/>
  <c r="O64" s="1"/>
  <c r="P56" i="2"/>
  <c r="R58" i="9" s="1"/>
  <c r="S58" s="1"/>
  <c r="O58" s="1"/>
  <c r="P18" i="2"/>
  <c r="R20" i="9" s="1"/>
  <c r="S20" s="1"/>
  <c r="O20" s="1"/>
  <c r="P13" i="2"/>
  <c r="R15" i="9" s="1"/>
  <c r="S15" s="1"/>
  <c r="O15" s="1"/>
  <c r="P11" i="2"/>
  <c r="R13" i="9" s="1"/>
  <c r="S13" s="1"/>
  <c r="O13" s="1"/>
  <c r="P4" i="2"/>
  <c r="R6" i="9" s="1"/>
  <c r="S6" s="1"/>
  <c r="O6" s="1"/>
  <c r="P97" i="2"/>
  <c r="P82"/>
  <c r="R84" i="9" s="1"/>
  <c r="S84" s="1"/>
  <c r="O84" s="1"/>
  <c r="E251" i="6"/>
  <c r="C251" s="1"/>
  <c r="D251" s="1"/>
  <c r="E237"/>
  <c r="C237" s="1"/>
  <c r="D237" s="1"/>
  <c r="E60"/>
  <c r="C60" s="1"/>
  <c r="D60" s="1"/>
  <c r="P86" i="2"/>
  <c r="R88" i="9" s="1"/>
  <c r="S88" s="1"/>
  <c r="O88" s="1"/>
  <c r="P47" i="2"/>
  <c r="R49" i="9" s="1"/>
  <c r="S49" s="1"/>
  <c r="O49" s="1"/>
  <c r="P20" i="2"/>
  <c r="R22" i="9" s="1"/>
  <c r="S22" s="1"/>
  <c r="O22" s="1"/>
  <c r="E179" i="6"/>
  <c r="C179" s="1"/>
  <c r="D179" s="1"/>
  <c r="P40" i="2"/>
  <c r="P6"/>
  <c r="R8" i="9" s="1"/>
  <c r="S8" s="1"/>
  <c r="O8" s="1"/>
  <c r="P101" i="2"/>
  <c r="R103" i="9" s="1"/>
  <c r="S103" s="1"/>
  <c r="O103" s="1"/>
  <c r="E71" i="6"/>
  <c r="C71" s="1"/>
  <c r="D71" s="1"/>
  <c r="E203"/>
  <c r="P98" i="2"/>
  <c r="R100" i="9" s="1"/>
  <c r="S100" s="1"/>
  <c r="O100" s="1"/>
  <c r="E191" i="1"/>
  <c r="C191" s="1"/>
  <c r="D191" s="1"/>
  <c r="E60"/>
  <c r="C60" s="1"/>
  <c r="D60" s="1"/>
  <c r="P125" i="2"/>
  <c r="R127" i="9" s="1"/>
  <c r="S127" s="1"/>
  <c r="O127" s="1"/>
  <c r="E79" i="1"/>
  <c r="C79" s="1"/>
  <c r="D79" s="1"/>
  <c r="E115"/>
  <c r="C115" s="1"/>
  <c r="D115" s="1"/>
  <c r="P41" i="2"/>
  <c r="R43" i="9" s="1"/>
  <c r="S43" s="1"/>
  <c r="O43" s="1"/>
  <c r="C203" i="6"/>
  <c r="D203" s="1"/>
  <c r="C199" i="8"/>
  <c r="D199" s="1"/>
  <c r="E146" i="6"/>
  <c r="C146" s="1"/>
  <c r="D146" s="1"/>
  <c r="E4"/>
  <c r="C4" s="1"/>
  <c r="D4" s="1"/>
  <c r="E209"/>
  <c r="C209" s="1"/>
  <c r="D209" s="1"/>
  <c r="E194"/>
  <c r="C194" s="1"/>
  <c r="D194" s="1"/>
  <c r="E11"/>
  <c r="C11" s="1"/>
  <c r="D11" s="1"/>
  <c r="E152"/>
  <c r="C152" s="1"/>
  <c r="D152" s="1"/>
  <c r="E183"/>
  <c r="C183" s="1"/>
  <c r="D183" s="1"/>
  <c r="E115"/>
  <c r="C115" s="1"/>
  <c r="D115" s="1"/>
  <c r="E151"/>
  <c r="C151" s="1"/>
  <c r="D151" s="1"/>
  <c r="E37"/>
  <c r="C37" s="1"/>
  <c r="D37" s="1"/>
  <c r="E149"/>
  <c r="C149" s="1"/>
  <c r="D149" s="1"/>
  <c r="E112"/>
  <c r="C112" s="1"/>
  <c r="D112" s="1"/>
  <c r="E20"/>
  <c r="C20" s="1"/>
  <c r="D20" s="1"/>
  <c r="E216"/>
  <c r="C216" s="1"/>
  <c r="D216" s="1"/>
  <c r="E239"/>
  <c r="C239" s="1"/>
  <c r="D239" s="1"/>
  <c r="E8"/>
  <c r="C8" s="1"/>
  <c r="D8" s="1"/>
  <c r="E27"/>
  <c r="C27" s="1"/>
  <c r="D27" s="1"/>
  <c r="E23"/>
  <c r="C23" s="1"/>
  <c r="D23" s="1"/>
  <c r="E125"/>
  <c r="C125" s="1"/>
  <c r="D125" s="1"/>
  <c r="E131"/>
  <c r="C131" s="1"/>
  <c r="D131" s="1"/>
  <c r="E108"/>
  <c r="C108" s="1"/>
  <c r="D108" s="1"/>
  <c r="E33"/>
  <c r="C33" s="1"/>
  <c r="D33" s="1"/>
  <c r="E197"/>
  <c r="C197" s="1"/>
  <c r="D197" s="1"/>
  <c r="E139"/>
  <c r="C139" s="1"/>
  <c r="D139" s="1"/>
  <c r="E238"/>
  <c r="C238" s="1"/>
  <c r="D238" s="1"/>
  <c r="E76"/>
  <c r="C76" s="1"/>
  <c r="D76" s="1"/>
  <c r="E161"/>
  <c r="C161" s="1"/>
  <c r="D161" s="1"/>
  <c r="E153"/>
  <c r="C153" s="1"/>
  <c r="D153" s="1"/>
  <c r="E188"/>
  <c r="C188" s="1"/>
  <c r="D188" s="1"/>
  <c r="E260"/>
  <c r="C260" s="1"/>
  <c r="D260" s="1"/>
  <c r="E65"/>
  <c r="C65" s="1"/>
  <c r="D65" s="1"/>
  <c r="E160"/>
  <c r="C160" s="1"/>
  <c r="D160" s="1"/>
  <c r="E113"/>
  <c r="C113" s="1"/>
  <c r="D113" s="1"/>
  <c r="E66"/>
  <c r="C66" s="1"/>
  <c r="D66" s="1"/>
  <c r="E82"/>
  <c r="C82" s="1"/>
  <c r="D82" s="1"/>
  <c r="E217"/>
  <c r="C217" s="1"/>
  <c r="D217" s="1"/>
  <c r="E18"/>
  <c r="C18" s="1"/>
  <c r="D18" s="1"/>
  <c r="E75"/>
  <c r="C75" s="1"/>
  <c r="D75" s="1"/>
  <c r="E17"/>
  <c r="C17" s="1"/>
  <c r="D17" s="1"/>
  <c r="E201"/>
  <c r="C201" s="1"/>
  <c r="D201" s="1"/>
  <c r="E186"/>
  <c r="C186" s="1"/>
  <c r="D186" s="1"/>
  <c r="E10"/>
  <c r="C10" s="1"/>
  <c r="D10" s="1"/>
  <c r="E233"/>
  <c r="C233" s="1"/>
  <c r="D233" s="1"/>
  <c r="E128"/>
  <c r="C128" s="1"/>
  <c r="D128" s="1"/>
  <c r="E145"/>
  <c r="C145" s="1"/>
  <c r="D145" s="1"/>
  <c r="E245"/>
  <c r="C245" s="1"/>
  <c r="D245" s="1"/>
  <c r="E34"/>
  <c r="C34" s="1"/>
  <c r="D34" s="1"/>
  <c r="E87"/>
  <c r="C87" s="1"/>
  <c r="D87" s="1"/>
  <c r="E220"/>
  <c r="C220" s="1"/>
  <c r="D220" s="1"/>
  <c r="E222"/>
  <c r="C222" s="1"/>
  <c r="D222" s="1"/>
  <c r="E218"/>
  <c r="C218" s="1"/>
  <c r="D218" s="1"/>
  <c r="E15"/>
  <c r="C15" s="1"/>
  <c r="D15" s="1"/>
  <c r="E88"/>
  <c r="C88" s="1"/>
  <c r="D88" s="1"/>
  <c r="E258"/>
  <c r="C258" s="1"/>
  <c r="D258" s="1"/>
  <c r="E72"/>
  <c r="C72" s="1"/>
  <c r="D72" s="1"/>
  <c r="E158"/>
  <c r="C158" s="1"/>
  <c r="D158" s="1"/>
  <c r="E48"/>
  <c r="C48" s="1"/>
  <c r="D48" s="1"/>
  <c r="E73"/>
  <c r="C73" s="1"/>
  <c r="D73" s="1"/>
  <c r="E208"/>
  <c r="C208" s="1"/>
  <c r="D208" s="1"/>
  <c r="E26"/>
  <c r="C26" s="1"/>
  <c r="D26" s="1"/>
  <c r="E249"/>
  <c r="C249" s="1"/>
  <c r="D249" s="1"/>
  <c r="E98"/>
  <c r="C98" s="1"/>
  <c r="D98" s="1"/>
  <c r="E135"/>
  <c r="C135" s="1"/>
  <c r="D135" s="1"/>
  <c r="E142"/>
  <c r="C142" s="1"/>
  <c r="D142" s="1"/>
  <c r="E252"/>
  <c r="C252" s="1"/>
  <c r="D252" s="1"/>
  <c r="E172"/>
  <c r="C172" s="1"/>
  <c r="D172" s="1"/>
  <c r="E166"/>
  <c r="C166" s="1"/>
  <c r="D166" s="1"/>
  <c r="E114"/>
  <c r="C114" s="1"/>
  <c r="D114" s="1"/>
  <c r="E202"/>
  <c r="C202" s="1"/>
  <c r="D202" s="1"/>
  <c r="E86"/>
  <c r="C86" s="1"/>
  <c r="D86" s="1"/>
  <c r="E219"/>
  <c r="C219" s="1"/>
  <c r="D219" s="1"/>
  <c r="E93"/>
  <c r="C93" s="1"/>
  <c r="D93" s="1"/>
  <c r="E210"/>
  <c r="C210" s="1"/>
  <c r="D210" s="1"/>
  <c r="E110"/>
  <c r="C110" s="1"/>
  <c r="D110" s="1"/>
  <c r="E144"/>
  <c r="C144" s="1"/>
  <c r="D144" s="1"/>
  <c r="E133"/>
  <c r="C133" s="1"/>
  <c r="D133" s="1"/>
  <c r="E228"/>
  <c r="C228" s="1"/>
  <c r="D228" s="1"/>
  <c r="E102"/>
  <c r="C102" s="1"/>
  <c r="D102" s="1"/>
  <c r="E154"/>
  <c r="C154" s="1"/>
  <c r="D154" s="1"/>
  <c r="E39"/>
  <c r="C39" s="1"/>
  <c r="D39" s="1"/>
  <c r="E94"/>
  <c r="C94" s="1"/>
  <c r="D94" s="1"/>
  <c r="E244"/>
  <c r="C244" s="1"/>
  <c r="D244" s="1"/>
  <c r="E62"/>
  <c r="C62" s="1"/>
  <c r="D62" s="1"/>
  <c r="E44"/>
  <c r="C44" s="1"/>
  <c r="D44" s="1"/>
  <c r="E58"/>
  <c r="C58" s="1"/>
  <c r="D58" s="1"/>
  <c r="E175"/>
  <c r="C175" s="1"/>
  <c r="D175" s="1"/>
  <c r="E77"/>
  <c r="C77" s="1"/>
  <c r="D77" s="1"/>
  <c r="E130"/>
  <c r="C130" s="1"/>
  <c r="D130" s="1"/>
  <c r="E117"/>
  <c r="C117" s="1"/>
  <c r="D117" s="1"/>
  <c r="E164"/>
  <c r="C164" s="1"/>
  <c r="D164" s="1"/>
  <c r="E214"/>
  <c r="C214" s="1"/>
  <c r="D214" s="1"/>
  <c r="E177"/>
  <c r="C177" s="1"/>
  <c r="D177" s="1"/>
  <c r="E193"/>
  <c r="C193" s="1"/>
  <c r="D193" s="1"/>
  <c r="E103"/>
  <c r="C103" s="1"/>
  <c r="D103" s="1"/>
  <c r="E21"/>
  <c r="C21" s="1"/>
  <c r="D21" s="1"/>
  <c r="E127"/>
  <c r="C127" s="1"/>
  <c r="D127" s="1"/>
  <c r="E231"/>
  <c r="C231" s="1"/>
  <c r="D231" s="1"/>
  <c r="E6" i="8"/>
  <c r="C6" s="1"/>
  <c r="D6" s="1"/>
  <c r="E102"/>
  <c r="C102" s="1"/>
  <c r="D102" s="1"/>
  <c r="E120"/>
  <c r="C120" s="1"/>
  <c r="D120" s="1"/>
  <c r="E147"/>
  <c r="C147" s="1"/>
  <c r="D147" s="1"/>
  <c r="E37"/>
  <c r="C37" s="1"/>
  <c r="D37" s="1"/>
  <c r="E193"/>
  <c r="C193" s="1"/>
  <c r="D193" s="1"/>
  <c r="E42"/>
  <c r="C42" s="1"/>
  <c r="D42" s="1"/>
  <c r="E174"/>
  <c r="C174" s="1"/>
  <c r="D174" s="1"/>
  <c r="E243"/>
  <c r="C243" s="1"/>
  <c r="D243" s="1"/>
  <c r="E105"/>
  <c r="C105" s="1"/>
  <c r="D105" s="1"/>
  <c r="E237"/>
  <c r="C237" s="1"/>
  <c r="D237" s="1"/>
  <c r="E161"/>
  <c r="C161" s="1"/>
  <c r="D161" s="1"/>
  <c r="E132"/>
  <c r="C132" s="1"/>
  <c r="D132" s="1"/>
  <c r="E5"/>
  <c r="C5" s="1"/>
  <c r="D5" s="1"/>
  <c r="E107"/>
  <c r="C107" s="1"/>
  <c r="D107" s="1"/>
  <c r="E103"/>
  <c r="C103" s="1"/>
  <c r="D103" s="1"/>
  <c r="E219"/>
  <c r="C219" s="1"/>
  <c r="D219" s="1"/>
  <c r="E91"/>
  <c r="C91" s="1"/>
  <c r="D91" s="1"/>
  <c r="E137"/>
  <c r="C137" s="1"/>
  <c r="D137" s="1"/>
  <c r="E251"/>
  <c r="C251" s="1"/>
  <c r="D251" s="1"/>
  <c r="E183"/>
  <c r="C183" s="1"/>
  <c r="D183" s="1"/>
  <c r="E191"/>
  <c r="C191" s="1"/>
  <c r="D191" s="1"/>
  <c r="E10"/>
  <c r="C10" s="1"/>
  <c r="D10" s="1"/>
  <c r="E230"/>
  <c r="C230" s="1"/>
  <c r="D230" s="1"/>
  <c r="E124"/>
  <c r="C124" s="1"/>
  <c r="D124" s="1"/>
  <c r="E231"/>
  <c r="C231" s="1"/>
  <c r="D231" s="1"/>
  <c r="E83"/>
  <c r="C83" s="1"/>
  <c r="D83" s="1"/>
  <c r="E135"/>
  <c r="C135" s="1"/>
  <c r="D135" s="1"/>
  <c r="E145"/>
  <c r="C145" s="1"/>
  <c r="D145" s="1"/>
  <c r="E244"/>
  <c r="C244" s="1"/>
  <c r="D244" s="1"/>
  <c r="E211"/>
  <c r="C211" s="1"/>
  <c r="D211" s="1"/>
  <c r="E116"/>
  <c r="C116" s="1"/>
  <c r="D116" s="1"/>
  <c r="E92"/>
  <c r="C92" s="1"/>
  <c r="D92" s="1"/>
  <c r="E168"/>
  <c r="C168" s="1"/>
  <c r="D168" s="1"/>
  <c r="E65" i="5"/>
  <c r="C65" s="1"/>
  <c r="D65" s="1"/>
  <c r="E66"/>
  <c r="C66" s="1"/>
  <c r="D66" s="1"/>
  <c r="E58"/>
  <c r="C58" s="1"/>
  <c r="D58" s="1"/>
  <c r="E72"/>
  <c r="C72" s="1"/>
  <c r="D72" s="1"/>
  <c r="P24" i="2"/>
  <c r="R26" i="9" s="1"/>
  <c r="S26" s="1"/>
  <c r="O26" s="1"/>
  <c r="E88" i="1"/>
  <c r="C88" s="1"/>
  <c r="D88" s="1"/>
  <c r="E225" i="6"/>
  <c r="C225" s="1"/>
  <c r="D225" s="1"/>
  <c r="E92"/>
  <c r="C92" s="1"/>
  <c r="D92" s="1"/>
  <c r="E171"/>
  <c r="C171" s="1"/>
  <c r="D171" s="1"/>
  <c r="E233" i="8"/>
  <c r="C233" s="1"/>
  <c r="D233" s="1"/>
  <c r="E190"/>
  <c r="C190" s="1"/>
  <c r="D190" s="1"/>
  <c r="E125"/>
  <c r="C125" s="1"/>
  <c r="D125" s="1"/>
  <c r="E203"/>
  <c r="C203" s="1"/>
  <c r="D203" s="1"/>
  <c r="E111" i="5"/>
  <c r="C111" s="1"/>
  <c r="D111" s="1"/>
  <c r="P33" i="2"/>
  <c r="R35" i="9" s="1"/>
  <c r="S35" s="1"/>
  <c r="O35" s="1"/>
  <c r="E101" i="1"/>
  <c r="C101" s="1"/>
  <c r="D101" s="1"/>
  <c r="E49"/>
  <c r="C49" s="1"/>
  <c r="D49" s="1"/>
  <c r="E196" i="6"/>
  <c r="C196" s="1"/>
  <c r="D196" s="1"/>
  <c r="E85"/>
  <c r="C85" s="1"/>
  <c r="D85" s="1"/>
  <c r="E32"/>
  <c r="C32" s="1"/>
  <c r="D32" s="1"/>
  <c r="E56"/>
  <c r="C56" s="1"/>
  <c r="D56" s="1"/>
  <c r="E195"/>
  <c r="C195" s="1"/>
  <c r="D195" s="1"/>
  <c r="E137"/>
  <c r="C137" s="1"/>
  <c r="D137" s="1"/>
  <c r="E174"/>
  <c r="C174" s="1"/>
  <c r="D174" s="1"/>
  <c r="E148" i="8"/>
  <c r="C148" s="1"/>
  <c r="D148" s="1"/>
  <c r="E97"/>
  <c r="C97" s="1"/>
  <c r="D97" s="1"/>
  <c r="E65"/>
  <c r="C65" s="1"/>
  <c r="D65" s="1"/>
  <c r="E175" i="5"/>
  <c r="C175" s="1"/>
  <c r="D175" s="1"/>
  <c r="E196"/>
  <c r="C196" s="1"/>
  <c r="D196" s="1"/>
  <c r="E10"/>
  <c r="C10" s="1"/>
  <c r="D10" s="1"/>
  <c r="E249" i="1"/>
  <c r="C249" s="1"/>
  <c r="D249" s="1"/>
  <c r="E89" i="5"/>
  <c r="C89" s="1"/>
  <c r="D89" s="1"/>
  <c r="P105" i="2"/>
  <c r="R107" i="9" s="1"/>
  <c r="S107" s="1"/>
  <c r="O107" s="1"/>
  <c r="P67" i="2"/>
  <c r="R69" i="9" s="1"/>
  <c r="S69" s="1"/>
  <c r="O69" s="1"/>
  <c r="P2" i="2"/>
  <c r="R4" i="9" s="1"/>
  <c r="S4" s="1"/>
  <c r="O4" s="1"/>
  <c r="P115" i="2"/>
  <c r="P48"/>
  <c r="R50" i="9" s="1"/>
  <c r="S50" s="1"/>
  <c r="O50" s="1"/>
  <c r="P121" i="2"/>
  <c r="P39"/>
  <c r="E150" i="7"/>
  <c r="C150" s="1"/>
  <c r="D150" s="1"/>
  <c r="E127"/>
  <c r="C127" s="1"/>
  <c r="D127" s="1"/>
  <c r="E52"/>
  <c r="C52" s="1"/>
  <c r="D52" s="1"/>
  <c r="E143" i="1"/>
  <c r="C143" s="1"/>
  <c r="D143" s="1"/>
  <c r="E133"/>
  <c r="C133" s="1"/>
  <c r="D133" s="1"/>
  <c r="E157"/>
  <c r="C157" s="1"/>
  <c r="D157" s="1"/>
  <c r="E75"/>
  <c r="C75" s="1"/>
  <c r="D75" s="1"/>
  <c r="E20"/>
  <c r="C20" s="1"/>
  <c r="D20" s="1"/>
  <c r="E129"/>
  <c r="C129" s="1"/>
  <c r="D129" s="1"/>
  <c r="E99"/>
  <c r="C99" s="1"/>
  <c r="D99" s="1"/>
  <c r="E241"/>
  <c r="C241" s="1"/>
  <c r="D241" s="1"/>
  <c r="E122"/>
  <c r="C122" s="1"/>
  <c r="D122" s="1"/>
  <c r="E190"/>
  <c r="C190" s="1"/>
  <c r="D190" s="1"/>
  <c r="E152"/>
  <c r="C152" s="1"/>
  <c r="D152" s="1"/>
  <c r="E219"/>
  <c r="C219" s="1"/>
  <c r="D219" s="1"/>
  <c r="E198"/>
  <c r="C198" s="1"/>
  <c r="D198" s="1"/>
  <c r="E124"/>
  <c r="C124" s="1"/>
  <c r="D124" s="1"/>
  <c r="E214"/>
  <c r="C214" s="1"/>
  <c r="D214" s="1"/>
  <c r="E64"/>
  <c r="C64" s="1"/>
  <c r="D64" s="1"/>
  <c r="E125"/>
  <c r="C125" s="1"/>
  <c r="D125" s="1"/>
  <c r="E184"/>
  <c r="C184" s="1"/>
  <c r="D184" s="1"/>
  <c r="E26"/>
  <c r="C26" s="1"/>
  <c r="D26" s="1"/>
  <c r="E105"/>
  <c r="C105" s="1"/>
  <c r="D105" s="1"/>
  <c r="E18"/>
  <c r="C18" s="1"/>
  <c r="D18" s="1"/>
  <c r="E52"/>
  <c r="C52" s="1"/>
  <c r="D52" s="1"/>
  <c r="E51"/>
  <c r="C51" s="1"/>
  <c r="D51" s="1"/>
  <c r="E150" i="6"/>
  <c r="C150" s="1"/>
  <c r="D150" s="1"/>
  <c r="E122"/>
  <c r="C122" s="1"/>
  <c r="D122" s="1"/>
  <c r="E190"/>
  <c r="C190" s="1"/>
  <c r="D190" s="1"/>
  <c r="E66" i="8"/>
  <c r="C66" s="1"/>
  <c r="D66" s="1"/>
  <c r="E160" i="5"/>
  <c r="C160" s="1"/>
  <c r="D160" s="1"/>
  <c r="P100" i="2"/>
  <c r="R102" i="9" s="1"/>
  <c r="S102" s="1"/>
  <c r="O102" s="1"/>
  <c r="P60" i="2"/>
  <c r="R62" i="9" s="1"/>
  <c r="S62" s="1"/>
  <c r="O62" s="1"/>
  <c r="P129" i="2"/>
  <c r="P117"/>
  <c r="R119" i="9" s="1"/>
  <c r="S119" s="1"/>
  <c r="O119" s="1"/>
  <c r="P9" i="2"/>
  <c r="E10" i="1"/>
  <c r="C10" s="1"/>
  <c r="D10" s="1"/>
  <c r="E138"/>
  <c r="C138" s="1"/>
  <c r="D138" s="1"/>
  <c r="E170" i="6"/>
  <c r="C170" s="1"/>
  <c r="D170" s="1"/>
  <c r="E107"/>
  <c r="C107" s="1"/>
  <c r="D107" s="1"/>
  <c r="E119"/>
  <c r="C119" s="1"/>
  <c r="D119" s="1"/>
  <c r="E256"/>
  <c r="C256" s="1"/>
  <c r="D256" s="1"/>
  <c r="E227"/>
  <c r="C227" s="1"/>
  <c r="D227" s="1"/>
  <c r="E140"/>
  <c r="C140" s="1"/>
  <c r="D140" s="1"/>
  <c r="E192" i="8"/>
  <c r="C192" s="1"/>
  <c r="D192" s="1"/>
  <c r="E25"/>
  <c r="C25" s="1"/>
  <c r="D25" s="1"/>
  <c r="E234" i="7"/>
  <c r="C234" s="1"/>
  <c r="D234" s="1"/>
  <c r="P88" i="2"/>
  <c r="R90" i="9" s="1"/>
  <c r="S90" s="1"/>
  <c r="O90" s="1"/>
  <c r="P32" i="2"/>
  <c r="R34" i="9" s="1"/>
  <c r="S34" s="1"/>
  <c r="O34" s="1"/>
  <c r="P30" i="2"/>
  <c r="R32" i="9" s="1"/>
  <c r="S32" s="1"/>
  <c r="O32" s="1"/>
  <c r="P133" i="2"/>
  <c r="R135" i="9" s="1"/>
  <c r="S135" s="1"/>
  <c r="O135" s="1"/>
  <c r="P114" i="2"/>
  <c r="R116" i="9" s="1"/>
  <c r="S116" s="1"/>
  <c r="O116" s="1"/>
  <c r="P108" i="2"/>
  <c r="R110" i="9" s="1"/>
  <c r="S110" s="1"/>
  <c r="O110" s="1"/>
  <c r="P89" i="2"/>
  <c r="R91" i="9" s="1"/>
  <c r="S91" s="1"/>
  <c r="O91" s="1"/>
  <c r="P80" i="2"/>
  <c r="R82" i="9" s="1"/>
  <c r="S82" s="1"/>
  <c r="O82" s="1"/>
  <c r="P61" i="2"/>
  <c r="R63" i="9" s="1"/>
  <c r="S63" s="1"/>
  <c r="O63" s="1"/>
  <c r="P54" i="2"/>
  <c r="R56" i="9" s="1"/>
  <c r="S56" s="1"/>
  <c r="O56" s="1"/>
  <c r="P52" i="2"/>
  <c r="R54" i="9" s="1"/>
  <c r="S54" s="1"/>
  <c r="O54" s="1"/>
  <c r="E31" i="7"/>
  <c r="C31" s="1"/>
  <c r="D31" s="1"/>
  <c r="E135"/>
  <c r="C135" s="1"/>
  <c r="D135" s="1"/>
  <c r="E87"/>
  <c r="C87" s="1"/>
  <c r="D87" s="1"/>
  <c r="E230"/>
  <c r="C230" s="1"/>
  <c r="D230" s="1"/>
  <c r="E146"/>
  <c r="C146" s="1"/>
  <c r="D146" s="1"/>
  <c r="P70" i="2"/>
  <c r="R72" i="9" s="1"/>
  <c r="S72" s="1"/>
  <c r="O72" s="1"/>
  <c r="P38" i="2"/>
  <c r="R40" i="9" s="1"/>
  <c r="S40" s="1"/>
  <c r="O40" s="1"/>
  <c r="P91" i="2"/>
  <c r="R93" i="9" s="1"/>
  <c r="S93" s="1"/>
  <c r="O93" s="1"/>
  <c r="P44" i="2"/>
  <c r="R46" i="9" s="1"/>
  <c r="S46" s="1"/>
  <c r="O46" s="1"/>
  <c r="E231" i="7"/>
  <c r="C231" s="1"/>
  <c r="D231" s="1"/>
  <c r="E122"/>
  <c r="C122" s="1"/>
  <c r="D122" s="1"/>
  <c r="E258"/>
  <c r="C258" s="1"/>
  <c r="D258" s="1"/>
  <c r="E177"/>
  <c r="C177" s="1"/>
  <c r="D177" s="1"/>
  <c r="E105" i="5"/>
  <c r="C105" s="1"/>
  <c r="D105" s="1"/>
  <c r="E209"/>
  <c r="C209" s="1"/>
  <c r="D209" s="1"/>
  <c r="E187"/>
  <c r="C187" s="1"/>
  <c r="D187" s="1"/>
  <c r="E244"/>
  <c r="C244" s="1"/>
  <c r="D244" s="1"/>
  <c r="E234"/>
  <c r="C234" s="1"/>
  <c r="D234" s="1"/>
  <c r="E207" i="6"/>
  <c r="C207" s="1"/>
  <c r="D207" s="1"/>
  <c r="P124" i="2"/>
  <c r="R126" i="9" s="1"/>
  <c r="S126" s="1"/>
  <c r="O126" s="1"/>
  <c r="P94" i="2"/>
  <c r="R96" i="9" s="1"/>
  <c r="S96" s="1"/>
  <c r="O96" s="1"/>
  <c r="P68" i="2"/>
  <c r="R70" i="9" s="1"/>
  <c r="S70" s="1"/>
  <c r="O70" s="1"/>
  <c r="P51" i="2"/>
  <c r="P25"/>
  <c r="R27" i="9" s="1"/>
  <c r="S27" s="1"/>
  <c r="O27" s="1"/>
  <c r="P23" i="2"/>
  <c r="R25" i="9" s="1"/>
  <c r="S25" s="1"/>
  <c r="O25" s="1"/>
  <c r="P14" i="2"/>
  <c r="R16" i="9" s="1"/>
  <c r="S16" s="1"/>
  <c r="O16" s="1"/>
  <c r="P111" i="2"/>
  <c r="R113" i="9" s="1"/>
  <c r="S113" s="1"/>
  <c r="O113" s="1"/>
  <c r="P109" i="2"/>
  <c r="P76"/>
  <c r="R78" i="9" s="1"/>
  <c r="S78" s="1"/>
  <c r="O78" s="1"/>
  <c r="P59" i="2"/>
  <c r="E90" i="5"/>
  <c r="C90" s="1"/>
  <c r="D90" s="1"/>
  <c r="E34"/>
  <c r="C34" s="1"/>
  <c r="D34" s="1"/>
  <c r="E148"/>
  <c r="C148" s="1"/>
  <c r="D148" s="1"/>
  <c r="E214"/>
  <c r="C214" s="1"/>
  <c r="D214" s="1"/>
  <c r="E173"/>
  <c r="C173" s="1"/>
  <c r="D173" s="1"/>
  <c r="E205"/>
  <c r="C205" s="1"/>
  <c r="D205" s="1"/>
  <c r="E225"/>
  <c r="C225" s="1"/>
  <c r="D225" s="1"/>
  <c r="E53"/>
  <c r="C53" s="1"/>
  <c r="D53" s="1"/>
  <c r="E201" i="8"/>
  <c r="C201" s="1"/>
  <c r="D201" s="1"/>
  <c r="E164"/>
  <c r="C164" s="1"/>
  <c r="D164" s="1"/>
  <c r="E110"/>
  <c r="C110" s="1"/>
  <c r="D110" s="1"/>
  <c r="E93"/>
  <c r="C93" s="1"/>
  <c r="D93" s="1"/>
  <c r="E202"/>
  <c r="C202" s="1"/>
  <c r="D202" s="1"/>
  <c r="E17"/>
  <c r="C17" s="1"/>
  <c r="D17" s="1"/>
  <c r="E196"/>
  <c r="C196" s="1"/>
  <c r="D196" s="1"/>
  <c r="E32"/>
  <c r="C32" s="1"/>
  <c r="D32" s="1"/>
  <c r="E56"/>
  <c r="C56" s="1"/>
  <c r="D56" s="1"/>
  <c r="E79"/>
  <c r="C79" s="1"/>
  <c r="D79" s="1"/>
  <c r="E44"/>
  <c r="C44" s="1"/>
  <c r="D44" s="1"/>
  <c r="E189"/>
  <c r="C189" s="1"/>
  <c r="D189" s="1"/>
  <c r="E35"/>
  <c r="C35" s="1"/>
  <c r="D35" s="1"/>
  <c r="E52"/>
  <c r="C52" s="1"/>
  <c r="D52" s="1"/>
  <c r="E87"/>
  <c r="C87" s="1"/>
  <c r="D87" s="1"/>
  <c r="E11"/>
  <c r="C11" s="1"/>
  <c r="D11" s="1"/>
  <c r="E119" i="7"/>
  <c r="C119" s="1"/>
  <c r="D119" s="1"/>
  <c r="P96" i="2"/>
  <c r="R98" i="9" s="1"/>
  <c r="S98" s="1"/>
  <c r="O98" s="1"/>
  <c r="P66" i="2"/>
  <c r="P81"/>
  <c r="R83" i="9" s="1"/>
  <c r="S83" s="1"/>
  <c r="O83" s="1"/>
  <c r="P128" i="2"/>
  <c r="R130" i="9" s="1"/>
  <c r="S130" s="1"/>
  <c r="O130" s="1"/>
  <c r="P119" i="2"/>
  <c r="R121" i="9" s="1"/>
  <c r="S121" s="1"/>
  <c r="O121" s="1"/>
  <c r="P72" i="2"/>
  <c r="R74" i="9" s="1"/>
  <c r="S74" s="1"/>
  <c r="O74" s="1"/>
  <c r="P16" i="2"/>
  <c r="P7"/>
  <c r="R9" i="9" s="1"/>
  <c r="S9" s="1"/>
  <c r="O9" s="1"/>
  <c r="E9" i="7"/>
  <c r="C9" s="1"/>
  <c r="D9" s="1"/>
  <c r="E227"/>
  <c r="C227" s="1"/>
  <c r="D227" s="1"/>
  <c r="E62"/>
  <c r="C62" s="1"/>
  <c r="D62" s="1"/>
  <c r="E156" i="5"/>
  <c r="C156" s="1"/>
  <c r="D156" s="1"/>
  <c r="E178"/>
  <c r="C178" s="1"/>
  <c r="D178" s="1"/>
  <c r="E16"/>
  <c r="C16" s="1"/>
  <c r="D16" s="1"/>
  <c r="E4"/>
  <c r="C4" s="1"/>
  <c r="D4" s="1"/>
  <c r="E195"/>
  <c r="C195" s="1"/>
  <c r="D195" s="1"/>
  <c r="E174"/>
  <c r="C174" s="1"/>
  <c r="D174" s="1"/>
  <c r="E63" i="1"/>
  <c r="C63" s="1"/>
  <c r="D63" s="1"/>
  <c r="P122" i="2"/>
  <c r="R124" i="9" s="1"/>
  <c r="S124" s="1"/>
  <c r="O124" s="1"/>
  <c r="P53" i="2"/>
  <c r="R55" i="9" s="1"/>
  <c r="S55" s="1"/>
  <c r="O55" s="1"/>
  <c r="P27" i="2"/>
  <c r="P79"/>
  <c r="P130"/>
  <c r="R132" i="9" s="1"/>
  <c r="S132" s="1"/>
  <c r="O132" s="1"/>
  <c r="P102" i="2"/>
  <c r="R104" i="9" s="1"/>
  <c r="S104" s="1"/>
  <c r="O104" s="1"/>
  <c r="P46" i="2"/>
  <c r="R48" i="9" s="1"/>
  <c r="S48" s="1"/>
  <c r="O48" s="1"/>
  <c r="E220" i="8"/>
  <c r="C220" s="1"/>
  <c r="D220" s="1"/>
  <c r="E94" i="1"/>
  <c r="C94" s="1"/>
  <c r="D94" s="1"/>
  <c r="E186"/>
  <c r="C186" s="1"/>
  <c r="D186" s="1"/>
  <c r="E84"/>
  <c r="C84" s="1"/>
  <c r="D84" s="1"/>
  <c r="E205"/>
  <c r="C205" s="1"/>
  <c r="D205" s="1"/>
  <c r="E96"/>
  <c r="C96" s="1"/>
  <c r="D96" s="1"/>
  <c r="E127"/>
  <c r="C127" s="1"/>
  <c r="D127" s="1"/>
  <c r="E226"/>
  <c r="C226" s="1"/>
  <c r="D226" s="1"/>
  <c r="E200"/>
  <c r="C200" s="1"/>
  <c r="D200" s="1"/>
  <c r="E253"/>
  <c r="C253" s="1"/>
  <c r="D253" s="1"/>
  <c r="E103"/>
  <c r="C103" s="1"/>
  <c r="D103" s="1"/>
  <c r="E113"/>
  <c r="C113" s="1"/>
  <c r="D113" s="1"/>
  <c r="E254"/>
  <c r="C254" s="1"/>
  <c r="D254" s="1"/>
  <c r="E176"/>
  <c r="C176" s="1"/>
  <c r="D176" s="1"/>
  <c r="E77"/>
  <c r="C77" s="1"/>
  <c r="D77" s="1"/>
  <c r="E255"/>
  <c r="C255" s="1"/>
  <c r="D255" s="1"/>
  <c r="E121"/>
  <c r="C121" s="1"/>
  <c r="D121" s="1"/>
  <c r="E39"/>
  <c r="C39" s="1"/>
  <c r="D39" s="1"/>
  <c r="E86"/>
  <c r="C86" s="1"/>
  <c r="D86" s="1"/>
  <c r="E126"/>
  <c r="C126" s="1"/>
  <c r="D126" s="1"/>
  <c r="E118"/>
  <c r="C118" s="1"/>
  <c r="D118" s="1"/>
  <c r="E28"/>
  <c r="C28" s="1"/>
  <c r="D28" s="1"/>
  <c r="E132"/>
  <c r="C132" s="1"/>
  <c r="D132" s="1"/>
  <c r="E154"/>
  <c r="C154" s="1"/>
  <c r="D154" s="1"/>
  <c r="E169"/>
  <c r="C169" s="1"/>
  <c r="D169" s="1"/>
  <c r="E197"/>
  <c r="C197" s="1"/>
  <c r="D197" s="1"/>
  <c r="E98"/>
  <c r="C98" s="1"/>
  <c r="D98" s="1"/>
  <c r="E141"/>
  <c r="C141" s="1"/>
  <c r="D141" s="1"/>
  <c r="E172"/>
  <c r="C172" s="1"/>
  <c r="D172" s="1"/>
  <c r="E209"/>
  <c r="C209" s="1"/>
  <c r="D209" s="1"/>
  <c r="E42"/>
  <c r="C42" s="1"/>
  <c r="D42" s="1"/>
  <c r="E151"/>
  <c r="C151" s="1"/>
  <c r="D151" s="1"/>
  <c r="E222"/>
  <c r="C222" s="1"/>
  <c r="D222" s="1"/>
  <c r="E56" i="7"/>
  <c r="C56" s="1"/>
  <c r="D56" s="1"/>
  <c r="E213"/>
  <c r="C213" s="1"/>
  <c r="D213" s="1"/>
  <c r="E160"/>
  <c r="C160" s="1"/>
  <c r="D160" s="1"/>
  <c r="E189"/>
  <c r="C189" s="1"/>
  <c r="D189" s="1"/>
  <c r="E140"/>
  <c r="C140" s="1"/>
  <c r="D140" s="1"/>
  <c r="E100"/>
  <c r="C100" s="1"/>
  <c r="D100" s="1"/>
  <c r="E183"/>
  <c r="C183" s="1"/>
  <c r="D183" s="1"/>
  <c r="E8"/>
  <c r="C8" s="1"/>
  <c r="D8" s="1"/>
  <c r="E40"/>
  <c r="C40" s="1"/>
  <c r="D40" s="1"/>
  <c r="E65"/>
  <c r="C65" s="1"/>
  <c r="D65" s="1"/>
  <c r="E221"/>
  <c r="C221" s="1"/>
  <c r="D221" s="1"/>
  <c r="E22"/>
  <c r="C22" s="1"/>
  <c r="D22" s="1"/>
  <c r="E93"/>
  <c r="C93" s="1"/>
  <c r="D93" s="1"/>
  <c r="E64"/>
  <c r="C64" s="1"/>
  <c r="D64" s="1"/>
  <c r="E105"/>
  <c r="C105" s="1"/>
  <c r="D105" s="1"/>
  <c r="E217"/>
  <c r="C217" s="1"/>
  <c r="D217" s="1"/>
  <c r="E103"/>
  <c r="C103" s="1"/>
  <c r="D103" s="1"/>
  <c r="E81"/>
  <c r="C81" s="1"/>
  <c r="D81" s="1"/>
  <c r="E90"/>
  <c r="C90" s="1"/>
  <c r="D90" s="1"/>
  <c r="E168"/>
  <c r="C168" s="1"/>
  <c r="D168" s="1"/>
  <c r="E68" i="8"/>
  <c r="C68" s="1"/>
  <c r="D68" s="1"/>
  <c r="E206"/>
  <c r="C206" s="1"/>
  <c r="D206" s="1"/>
  <c r="E188"/>
  <c r="C188" s="1"/>
  <c r="D188" s="1"/>
  <c r="E257"/>
  <c r="C257" s="1"/>
  <c r="D257" s="1"/>
  <c r="E180"/>
  <c r="C180" s="1"/>
  <c r="D180" s="1"/>
  <c r="E12"/>
  <c r="C12" s="1"/>
  <c r="D12" s="1"/>
  <c r="E222"/>
  <c r="C222" s="1"/>
  <c r="D222" s="1"/>
  <c r="E245"/>
  <c r="C245" s="1"/>
  <c r="D245" s="1"/>
  <c r="E242"/>
  <c r="C242" s="1"/>
  <c r="D242" s="1"/>
  <c r="E119"/>
  <c r="C119" s="1"/>
  <c r="D119" s="1"/>
  <c r="E205"/>
  <c r="C205" s="1"/>
  <c r="D205" s="1"/>
  <c r="E179"/>
  <c r="C179" s="1"/>
  <c r="D179" s="1"/>
  <c r="E121"/>
  <c r="C121" s="1"/>
  <c r="D121" s="1"/>
  <c r="E177"/>
  <c r="C177" s="1"/>
  <c r="D177" s="1"/>
  <c r="E185"/>
  <c r="C185" s="1"/>
  <c r="D185" s="1"/>
  <c r="E80"/>
  <c r="C80" s="1"/>
  <c r="D80" s="1"/>
  <c r="E259"/>
  <c r="C259" s="1"/>
  <c r="D259" s="1"/>
  <c r="E175"/>
  <c r="C175" s="1"/>
  <c r="D175" s="1"/>
  <c r="E86"/>
  <c r="C86" s="1"/>
  <c r="D86" s="1"/>
  <c r="E73"/>
  <c r="C73" s="1"/>
  <c r="D73" s="1"/>
  <c r="E160"/>
  <c r="C160" s="1"/>
  <c r="D160" s="1"/>
  <c r="E224"/>
  <c r="C224" s="1"/>
  <c r="D224" s="1"/>
  <c r="E129"/>
  <c r="C129" s="1"/>
  <c r="D129" s="1"/>
  <c r="E234"/>
  <c r="C234" s="1"/>
  <c r="D234" s="1"/>
  <c r="E143"/>
  <c r="C143" s="1"/>
  <c r="D143" s="1"/>
  <c r="E33"/>
  <c r="C33" s="1"/>
  <c r="D33" s="1"/>
  <c r="E19"/>
  <c r="C19" s="1"/>
  <c r="D19" s="1"/>
  <c r="E71" i="1"/>
  <c r="C71" s="1"/>
  <c r="D71" s="1"/>
  <c r="E188"/>
  <c r="C188" s="1"/>
  <c r="D188" s="1"/>
  <c r="E116"/>
  <c r="C116" s="1"/>
  <c r="D116" s="1"/>
  <c r="E80"/>
  <c r="C80" s="1"/>
  <c r="D80" s="1"/>
  <c r="E155"/>
  <c r="C155" s="1"/>
  <c r="D155" s="1"/>
  <c r="E9"/>
  <c r="C9" s="1"/>
  <c r="D9" s="1"/>
  <c r="E167"/>
  <c r="C167" s="1"/>
  <c r="D167" s="1"/>
  <c r="E182"/>
  <c r="C182" s="1"/>
  <c r="D182" s="1"/>
  <c r="E148"/>
  <c r="C148" s="1"/>
  <c r="D148" s="1"/>
  <c r="E242"/>
  <c r="C242" s="1"/>
  <c r="D242" s="1"/>
  <c r="E207"/>
  <c r="C207" s="1"/>
  <c r="D207" s="1"/>
  <c r="E24"/>
  <c r="C24" s="1"/>
  <c r="D24" s="1"/>
  <c r="E237"/>
  <c r="C237" s="1"/>
  <c r="D237" s="1"/>
  <c r="E225"/>
  <c r="C225" s="1"/>
  <c r="D225" s="1"/>
  <c r="E62"/>
  <c r="C62" s="1"/>
  <c r="D62" s="1"/>
  <c r="E65"/>
  <c r="C65" s="1"/>
  <c r="D65" s="1"/>
  <c r="E199"/>
  <c r="C199" s="1"/>
  <c r="D199" s="1"/>
  <c r="E142"/>
  <c r="C142" s="1"/>
  <c r="D142" s="1"/>
  <c r="E102"/>
  <c r="C102" s="1"/>
  <c r="D102" s="1"/>
  <c r="E146"/>
  <c r="C146" s="1"/>
  <c r="D146" s="1"/>
  <c r="E161"/>
  <c r="C161" s="1"/>
  <c r="D161" s="1"/>
  <c r="E174"/>
  <c r="C174" s="1"/>
  <c r="D174" s="1"/>
  <c r="E89"/>
  <c r="C89" s="1"/>
  <c r="D89" s="1"/>
  <c r="E252"/>
  <c r="C252" s="1"/>
  <c r="D252" s="1"/>
  <c r="E193"/>
  <c r="C193" s="1"/>
  <c r="D193" s="1"/>
  <c r="E112"/>
  <c r="C112" s="1"/>
  <c r="D112" s="1"/>
  <c r="E239"/>
  <c r="C239" s="1"/>
  <c r="D239" s="1"/>
  <c r="E70"/>
  <c r="C70" s="1"/>
  <c r="D70" s="1"/>
  <c r="E33"/>
  <c r="C33" s="1"/>
  <c r="D33" s="1"/>
  <c r="E32"/>
  <c r="C32" s="1"/>
  <c r="D32" s="1"/>
  <c r="E248"/>
  <c r="C248" s="1"/>
  <c r="D248" s="1"/>
  <c r="E212"/>
  <c r="C212" s="1"/>
  <c r="D212" s="1"/>
  <c r="E61"/>
  <c r="C61" s="1"/>
  <c r="D61" s="1"/>
  <c r="E56"/>
  <c r="C56" s="1"/>
  <c r="D56" s="1"/>
  <c r="E231"/>
  <c r="C231" s="1"/>
  <c r="D231" s="1"/>
  <c r="E213"/>
  <c r="C213" s="1"/>
  <c r="D213" s="1"/>
  <c r="E25"/>
  <c r="C25" s="1"/>
  <c r="D25" s="1"/>
  <c r="E21"/>
  <c r="C21" s="1"/>
  <c r="D21" s="1"/>
  <c r="E233"/>
  <c r="C233" s="1"/>
  <c r="D233" s="1"/>
  <c r="E238"/>
  <c r="C238" s="1"/>
  <c r="D238" s="1"/>
  <c r="E14"/>
  <c r="C14" s="1"/>
  <c r="D14" s="1"/>
  <c r="E216"/>
  <c r="C216" s="1"/>
  <c r="D216" s="1"/>
  <c r="E202"/>
  <c r="C202" s="1"/>
  <c r="D202" s="1"/>
  <c r="E227"/>
  <c r="C227" s="1"/>
  <c r="D227" s="1"/>
  <c r="E144"/>
  <c r="C144" s="1"/>
  <c r="D144" s="1"/>
  <c r="E196"/>
  <c r="C196" s="1"/>
  <c r="D196" s="1"/>
  <c r="E44"/>
  <c r="C44" s="1"/>
  <c r="D44" s="1"/>
  <c r="E119"/>
  <c r="C119" s="1"/>
  <c r="D119" s="1"/>
  <c r="E153"/>
  <c r="C153" s="1"/>
  <c r="D153" s="1"/>
  <c r="E73"/>
  <c r="C73" s="1"/>
  <c r="D73" s="1"/>
  <c r="E81"/>
  <c r="C81" s="1"/>
  <c r="D81" s="1"/>
  <c r="E57"/>
  <c r="C57" s="1"/>
  <c r="D57" s="1"/>
  <c r="E134"/>
  <c r="C134" s="1"/>
  <c r="D134" s="1"/>
  <c r="E67"/>
  <c r="C67" s="1"/>
  <c r="D67" s="1"/>
  <c r="E100"/>
  <c r="C100" s="1"/>
  <c r="D100" s="1"/>
  <c r="E114"/>
  <c r="C114" s="1"/>
  <c r="D114" s="1"/>
  <c r="E171"/>
  <c r="C171" s="1"/>
  <c r="D171" s="1"/>
  <c r="E109"/>
  <c r="C109" s="1"/>
  <c r="D109" s="1"/>
  <c r="E36"/>
  <c r="C36" s="1"/>
  <c r="D36" s="1"/>
  <c r="E164"/>
  <c r="C164" s="1"/>
  <c r="D164" s="1"/>
  <c r="E160"/>
  <c r="C160" s="1"/>
  <c r="D160" s="1"/>
  <c r="E240"/>
  <c r="C240" s="1"/>
  <c r="D240" s="1"/>
  <c r="E136"/>
  <c r="C136" s="1"/>
  <c r="D136" s="1"/>
  <c r="E43"/>
  <c r="C43" s="1"/>
  <c r="D43" s="1"/>
  <c r="E117"/>
  <c r="C117" s="1"/>
  <c r="D117" s="1"/>
  <c r="E35"/>
  <c r="C35" s="1"/>
  <c r="D35" s="1"/>
  <c r="E147"/>
  <c r="C147" s="1"/>
  <c r="D147" s="1"/>
  <c r="E91"/>
  <c r="C91" s="1"/>
  <c r="D91" s="1"/>
  <c r="E173"/>
  <c r="C173" s="1"/>
  <c r="D173" s="1"/>
  <c r="E41"/>
  <c r="C41" s="1"/>
  <c r="D41" s="1"/>
  <c r="E234"/>
  <c r="C234" s="1"/>
  <c r="D234" s="1"/>
  <c r="E93"/>
  <c r="C93" s="1"/>
  <c r="D93" s="1"/>
  <c r="E95"/>
  <c r="C95" s="1"/>
  <c r="D95" s="1"/>
  <c r="E137"/>
  <c r="C137" s="1"/>
  <c r="D137" s="1"/>
  <c r="E163"/>
  <c r="C163" s="1"/>
  <c r="D163" s="1"/>
  <c r="E66"/>
  <c r="C66" s="1"/>
  <c r="D66" s="1"/>
  <c r="E17"/>
  <c r="C17" s="1"/>
  <c r="D17" s="1"/>
  <c r="E30"/>
  <c r="C30" s="1"/>
  <c r="D30" s="1"/>
  <c r="E168"/>
  <c r="C168" s="1"/>
  <c r="D168" s="1"/>
  <c r="E83"/>
  <c r="C83" s="1"/>
  <c r="D83" s="1"/>
  <c r="E110"/>
  <c r="C110" s="1"/>
  <c r="D110" s="1"/>
  <c r="E97"/>
  <c r="C97" s="1"/>
  <c r="D97" s="1"/>
  <c r="E258"/>
  <c r="C258" s="1"/>
  <c r="D258" s="1"/>
  <c r="E15"/>
  <c r="C15" s="1"/>
  <c r="D15" s="1"/>
  <c r="E111"/>
  <c r="C111" s="1"/>
  <c r="D111" s="1"/>
  <c r="E183"/>
  <c r="C183" s="1"/>
  <c r="D183" s="1"/>
  <c r="E135"/>
  <c r="C135" s="1"/>
  <c r="D135" s="1"/>
  <c r="E128"/>
  <c r="C128" s="1"/>
  <c r="D128" s="1"/>
  <c r="E37"/>
  <c r="C37" s="1"/>
  <c r="D37" s="1"/>
  <c r="E230"/>
  <c r="C230" s="1"/>
  <c r="D230" s="1"/>
  <c r="E236"/>
  <c r="C236" s="1"/>
  <c r="D236" s="1"/>
  <c r="E194"/>
  <c r="C194" s="1"/>
  <c r="D194" s="1"/>
  <c r="E204"/>
  <c r="C204" s="1"/>
  <c r="D204" s="1"/>
  <c r="E232"/>
  <c r="C232" s="1"/>
  <c r="D232" s="1"/>
  <c r="E87"/>
  <c r="C87" s="1"/>
  <c r="D87" s="1"/>
  <c r="E145"/>
  <c r="C145" s="1"/>
  <c r="D145" s="1"/>
  <c r="E13"/>
  <c r="C13" s="1"/>
  <c r="D13" s="1"/>
  <c r="E48"/>
  <c r="C48" s="1"/>
  <c r="D48" s="1"/>
  <c r="E206"/>
  <c r="C206" s="1"/>
  <c r="D206" s="1"/>
  <c r="E149"/>
  <c r="C149" s="1"/>
  <c r="D149" s="1"/>
  <c r="E131"/>
  <c r="C131" s="1"/>
  <c r="D131" s="1"/>
  <c r="E58"/>
  <c r="C58" s="1"/>
  <c r="D58" s="1"/>
  <c r="E192"/>
  <c r="C192" s="1"/>
  <c r="D192" s="1"/>
  <c r="E195"/>
  <c r="C195" s="1"/>
  <c r="D195" s="1"/>
  <c r="E130"/>
  <c r="C130" s="1"/>
  <c r="D130" s="1"/>
  <c r="E34"/>
  <c r="C34" s="1"/>
  <c r="D34" s="1"/>
  <c r="E203"/>
  <c r="C203" s="1"/>
  <c r="D203" s="1"/>
  <c r="E45"/>
  <c r="C45" s="1"/>
  <c r="D45" s="1"/>
  <c r="E187"/>
  <c r="C187" s="1"/>
  <c r="D187" s="1"/>
  <c r="E92"/>
  <c r="C92" s="1"/>
  <c r="D92" s="1"/>
  <c r="E31"/>
  <c r="C31" s="1"/>
  <c r="D31" s="1"/>
  <c r="E38"/>
  <c r="C38" s="1"/>
  <c r="D38" s="1"/>
  <c r="E140"/>
  <c r="C140" s="1"/>
  <c r="D140" s="1"/>
  <c r="E69"/>
  <c r="C69" s="1"/>
  <c r="D69" s="1"/>
  <c r="E229"/>
  <c r="C229" s="1"/>
  <c r="D229" s="1"/>
  <c r="E257"/>
  <c r="C257" s="1"/>
  <c r="D257" s="1"/>
  <c r="E123"/>
  <c r="C123" s="1"/>
  <c r="D123" s="1"/>
  <c r="E59"/>
  <c r="C59" s="1"/>
  <c r="D59" s="1"/>
  <c r="E224"/>
  <c r="C224" s="1"/>
  <c r="D224" s="1"/>
  <c r="E107"/>
  <c r="C107" s="1"/>
  <c r="D107" s="1"/>
  <c r="E47"/>
  <c r="C47" s="1"/>
  <c r="D47" s="1"/>
  <c r="E50"/>
  <c r="C50" s="1"/>
  <c r="D50" s="1"/>
  <c r="E253" i="6"/>
  <c r="C253" s="1"/>
  <c r="D253" s="1"/>
  <c r="E52"/>
  <c r="C52" s="1"/>
  <c r="D52" s="1"/>
  <c r="E236"/>
  <c r="C236" s="1"/>
  <c r="D236" s="1"/>
  <c r="E12"/>
  <c r="C12" s="1"/>
  <c r="D12" s="1"/>
  <c r="E148"/>
  <c r="C148" s="1"/>
  <c r="D148" s="1"/>
  <c r="E226"/>
  <c r="C226" s="1"/>
  <c r="D226" s="1"/>
  <c r="E50"/>
  <c r="C50" s="1"/>
  <c r="D50" s="1"/>
  <c r="E46"/>
  <c r="C46" s="1"/>
  <c r="D46" s="1"/>
  <c r="E99"/>
  <c r="C99" s="1"/>
  <c r="D99" s="1"/>
  <c r="E206"/>
  <c r="C206" s="1"/>
  <c r="D206" s="1"/>
  <c r="E126"/>
  <c r="C126" s="1"/>
  <c r="D126" s="1"/>
  <c r="E200"/>
  <c r="C200" s="1"/>
  <c r="D200" s="1"/>
  <c r="E64"/>
  <c r="C64" s="1"/>
  <c r="D64" s="1"/>
  <c r="E234"/>
  <c r="C234" s="1"/>
  <c r="D234" s="1"/>
  <c r="E205"/>
  <c r="C205" s="1"/>
  <c r="D205" s="1"/>
  <c r="E229"/>
  <c r="C229" s="1"/>
  <c r="D229" s="1"/>
  <c r="E165"/>
  <c r="C165" s="1"/>
  <c r="D165" s="1"/>
  <c r="E97"/>
  <c r="C97" s="1"/>
  <c r="D97" s="1"/>
  <c r="E181"/>
  <c r="C181" s="1"/>
  <c r="D181" s="1"/>
  <c r="E163"/>
  <c r="C163" s="1"/>
  <c r="D163" s="1"/>
  <c r="E120"/>
  <c r="C120" s="1"/>
  <c r="D120" s="1"/>
  <c r="E63"/>
  <c r="C63" s="1"/>
  <c r="D63" s="1"/>
  <c r="E224"/>
  <c r="C224" s="1"/>
  <c r="D224" s="1"/>
  <c r="E242"/>
  <c r="C242" s="1"/>
  <c r="D242" s="1"/>
  <c r="E173"/>
  <c r="C173" s="1"/>
  <c r="D173" s="1"/>
  <c r="E147"/>
  <c r="C147" s="1"/>
  <c r="D147" s="1"/>
  <c r="E134"/>
  <c r="C134" s="1"/>
  <c r="D134" s="1"/>
  <c r="E191"/>
  <c r="C191" s="1"/>
  <c r="D191" s="1"/>
  <c r="E182"/>
  <c r="C182" s="1"/>
  <c r="D182" s="1"/>
  <c r="E155"/>
  <c r="C155" s="1"/>
  <c r="D155" s="1"/>
  <c r="E230"/>
  <c r="C230" s="1"/>
  <c r="D230" s="1"/>
  <c r="E54"/>
  <c r="C54" s="1"/>
  <c r="D54" s="1"/>
  <c r="E96"/>
  <c r="C96" s="1"/>
  <c r="D96" s="1"/>
  <c r="E78"/>
  <c r="C78" s="1"/>
  <c r="D78" s="1"/>
  <c r="E250"/>
  <c r="C250" s="1"/>
  <c r="D250" s="1"/>
  <c r="E106"/>
  <c r="C106" s="1"/>
  <c r="D106" s="1"/>
  <c r="E167"/>
  <c r="C167" s="1"/>
  <c r="D167" s="1"/>
  <c r="E29"/>
  <c r="C29" s="1"/>
  <c r="D29" s="1"/>
  <c r="E61"/>
  <c r="C61" s="1"/>
  <c r="D61" s="1"/>
  <c r="E189"/>
  <c r="C189" s="1"/>
  <c r="D189" s="1"/>
  <c r="E79"/>
  <c r="C79" s="1"/>
  <c r="D79" s="1"/>
  <c r="E80"/>
  <c r="C80" s="1"/>
  <c r="D80" s="1"/>
  <c r="E30"/>
  <c r="C30" s="1"/>
  <c r="D30" s="1"/>
  <c r="E6"/>
  <c r="C6" s="1"/>
  <c r="D6" s="1"/>
  <c r="E187"/>
  <c r="C187" s="1"/>
  <c r="D187" s="1"/>
  <c r="E49"/>
  <c r="C49" s="1"/>
  <c r="D49" s="1"/>
  <c r="E74"/>
  <c r="C74" s="1"/>
  <c r="D74" s="1"/>
  <c r="E157"/>
  <c r="C157" s="1"/>
  <c r="D157" s="1"/>
  <c r="E255"/>
  <c r="C255" s="1"/>
  <c r="D255" s="1"/>
  <c r="E70"/>
  <c r="C70" s="1"/>
  <c r="D70" s="1"/>
  <c r="E243"/>
  <c r="C243" s="1"/>
  <c r="D243" s="1"/>
  <c r="E192"/>
  <c r="C192" s="1"/>
  <c r="D192" s="1"/>
  <c r="E101"/>
  <c r="C101" s="1"/>
  <c r="D101" s="1"/>
  <c r="E215"/>
  <c r="C215" s="1"/>
  <c r="D215" s="1"/>
  <c r="E212"/>
  <c r="C212" s="1"/>
  <c r="D212" s="1"/>
  <c r="E162"/>
  <c r="C162" s="1"/>
  <c r="D162" s="1"/>
  <c r="E123"/>
  <c r="C123" s="1"/>
  <c r="D123" s="1"/>
  <c r="E235"/>
  <c r="C235" s="1"/>
  <c r="D235" s="1"/>
  <c r="E5"/>
  <c r="C5" s="1"/>
  <c r="D5" s="1"/>
  <c r="E104"/>
  <c r="C104" s="1"/>
  <c r="D104" s="1"/>
  <c r="E141"/>
  <c r="C141" s="1"/>
  <c r="D141" s="1"/>
  <c r="E39" i="8"/>
  <c r="C39" s="1"/>
  <c r="D39" s="1"/>
  <c r="E169"/>
  <c r="C169" s="1"/>
  <c r="D169" s="1"/>
  <c r="E165"/>
  <c r="C165" s="1"/>
  <c r="D165" s="1"/>
  <c r="E133"/>
  <c r="C133" s="1"/>
  <c r="D133" s="1"/>
  <c r="E98"/>
  <c r="C98" s="1"/>
  <c r="D98" s="1"/>
  <c r="E163"/>
  <c r="C163" s="1"/>
  <c r="D163" s="1"/>
  <c r="E139"/>
  <c r="C139" s="1"/>
  <c r="D139" s="1"/>
  <c r="E55"/>
  <c r="C55" s="1"/>
  <c r="D55" s="1"/>
  <c r="E250"/>
  <c r="C250" s="1"/>
  <c r="D250" s="1"/>
  <c r="E223"/>
  <c r="C223" s="1"/>
  <c r="D223" s="1"/>
  <c r="E252"/>
  <c r="C252" s="1"/>
  <c r="D252" s="1"/>
  <c r="E109"/>
  <c r="C109" s="1"/>
  <c r="D109" s="1"/>
  <c r="E63"/>
  <c r="C63" s="1"/>
  <c r="D63" s="1"/>
  <c r="E248"/>
  <c r="C248" s="1"/>
  <c r="D248" s="1"/>
  <c r="E53"/>
  <c r="C53" s="1"/>
  <c r="D53" s="1"/>
  <c r="E81"/>
  <c r="C81" s="1"/>
  <c r="D81" s="1"/>
  <c r="E236"/>
  <c r="C236" s="1"/>
  <c r="D236" s="1"/>
  <c r="E235"/>
  <c r="C235" s="1"/>
  <c r="D235" s="1"/>
  <c r="E95"/>
  <c r="C95" s="1"/>
  <c r="D95" s="1"/>
  <c r="E60"/>
  <c r="C60" s="1"/>
  <c r="D60" s="1"/>
  <c r="E48"/>
  <c r="C48" s="1"/>
  <c r="D48" s="1"/>
  <c r="E72"/>
  <c r="C72" s="1"/>
  <c r="D72" s="1"/>
  <c r="E249"/>
  <c r="C249" s="1"/>
  <c r="D249" s="1"/>
  <c r="E122"/>
  <c r="C122" s="1"/>
  <c r="D122" s="1"/>
  <c r="E8"/>
  <c r="C8" s="1"/>
  <c r="D8" s="1"/>
  <c r="E167"/>
  <c r="C167" s="1"/>
  <c r="D167" s="1"/>
  <c r="E227"/>
  <c r="C227" s="1"/>
  <c r="D227" s="1"/>
  <c r="E89"/>
  <c r="C89" s="1"/>
  <c r="D89" s="1"/>
  <c r="E46"/>
  <c r="C46" s="1"/>
  <c r="D46" s="1"/>
  <c r="E90"/>
  <c r="C90" s="1"/>
  <c r="D90" s="1"/>
  <c r="E99"/>
  <c r="C99" s="1"/>
  <c r="D99" s="1"/>
  <c r="E229"/>
  <c r="C229" s="1"/>
  <c r="D229" s="1"/>
  <c r="E43"/>
  <c r="C43" s="1"/>
  <c r="D43" s="1"/>
  <c r="E94"/>
  <c r="C94" s="1"/>
  <c r="D94" s="1"/>
  <c r="E153"/>
  <c r="C153" s="1"/>
  <c r="D153" s="1"/>
  <c r="E255"/>
  <c r="C255" s="1"/>
  <c r="D255" s="1"/>
  <c r="E172"/>
  <c r="C172" s="1"/>
  <c r="D172" s="1"/>
  <c r="E20"/>
  <c r="C20" s="1"/>
  <c r="D20" s="1"/>
  <c r="E144"/>
  <c r="C144" s="1"/>
  <c r="D144" s="1"/>
  <c r="E134"/>
  <c r="C134" s="1"/>
  <c r="D134" s="1"/>
  <c r="E101"/>
  <c r="C101" s="1"/>
  <c r="D101" s="1"/>
  <c r="E29"/>
  <c r="C29" s="1"/>
  <c r="D29" s="1"/>
  <c r="E167" i="7"/>
  <c r="C167" s="1"/>
  <c r="D167" s="1"/>
  <c r="E91"/>
  <c r="C91" s="1"/>
  <c r="D91" s="1"/>
  <c r="E148"/>
  <c r="C148" s="1"/>
  <c r="D148" s="1"/>
  <c r="E136"/>
  <c r="C136" s="1"/>
  <c r="D136" s="1"/>
  <c r="E5"/>
  <c r="C5" s="1"/>
  <c r="D5" s="1"/>
  <c r="E145"/>
  <c r="C145" s="1"/>
  <c r="D145" s="1"/>
  <c r="E48"/>
  <c r="C48" s="1"/>
  <c r="D48" s="1"/>
  <c r="E42"/>
  <c r="C42" s="1"/>
  <c r="D42" s="1"/>
  <c r="E161"/>
  <c r="C161" s="1"/>
  <c r="D161" s="1"/>
  <c r="E190"/>
  <c r="C190" s="1"/>
  <c r="D190" s="1"/>
  <c r="E151"/>
  <c r="C151" s="1"/>
  <c r="D151" s="1"/>
  <c r="E33"/>
  <c r="C33" s="1"/>
  <c r="D33" s="1"/>
  <c r="E25"/>
  <c r="C25" s="1"/>
  <c r="D25" s="1"/>
  <c r="E238"/>
  <c r="C238" s="1"/>
  <c r="D238" s="1"/>
  <c r="E197"/>
  <c r="C197" s="1"/>
  <c r="D197" s="1"/>
  <c r="E71"/>
  <c r="C71" s="1"/>
  <c r="D71" s="1"/>
  <c r="E74"/>
  <c r="C74" s="1"/>
  <c r="D74" s="1"/>
  <c r="E85"/>
  <c r="C85" s="1"/>
  <c r="D85" s="1"/>
  <c r="E219"/>
  <c r="C219" s="1"/>
  <c r="D219" s="1"/>
  <c r="E25" i="5"/>
  <c r="C25" s="1"/>
  <c r="D25" s="1"/>
  <c r="E203"/>
  <c r="C203" s="1"/>
  <c r="D203" s="1"/>
  <c r="E108"/>
  <c r="C108" s="1"/>
  <c r="D108" s="1"/>
  <c r="E74"/>
  <c r="C74" s="1"/>
  <c r="D74" s="1"/>
  <c r="E121"/>
  <c r="C121" s="1"/>
  <c r="D121" s="1"/>
  <c r="E37"/>
  <c r="C37" s="1"/>
  <c r="D37" s="1"/>
  <c r="E248"/>
  <c r="C248" s="1"/>
  <c r="D248" s="1"/>
  <c r="E165"/>
  <c r="C165" s="1"/>
  <c r="D165" s="1"/>
  <c r="E258"/>
  <c r="C258" s="1"/>
  <c r="D258" s="1"/>
  <c r="E7"/>
  <c r="C7" s="1"/>
  <c r="D7" s="1"/>
  <c r="E28"/>
  <c r="C28" s="1"/>
  <c r="D28" s="1"/>
  <c r="E208"/>
  <c r="C208" s="1"/>
  <c r="D208" s="1"/>
  <c r="E145"/>
  <c r="C145" s="1"/>
  <c r="D145" s="1"/>
  <c r="E98"/>
  <c r="C98" s="1"/>
  <c r="D98" s="1"/>
  <c r="E150" i="1"/>
  <c r="C150" s="1"/>
  <c r="D150" s="1"/>
  <c r="E122" i="5"/>
  <c r="C122" s="1"/>
  <c r="D122" s="1"/>
  <c r="E207"/>
  <c r="C207" s="1"/>
  <c r="D207" s="1"/>
  <c r="E164"/>
  <c r="C164" s="1"/>
  <c r="D164" s="1"/>
  <c r="E221"/>
  <c r="C221" s="1"/>
  <c r="D221" s="1"/>
  <c r="E82"/>
  <c r="C82" s="1"/>
  <c r="D82" s="1"/>
  <c r="E241"/>
  <c r="C241" s="1"/>
  <c r="D241" s="1"/>
  <c r="E57"/>
  <c r="C57" s="1"/>
  <c r="D57" s="1"/>
  <c r="E36"/>
  <c r="C36" s="1"/>
  <c r="D36" s="1"/>
  <c r="E149"/>
  <c r="C149" s="1"/>
  <c r="D149" s="1"/>
  <c r="E97"/>
  <c r="C97" s="1"/>
  <c r="D97" s="1"/>
  <c r="E247"/>
  <c r="C247" s="1"/>
  <c r="D247" s="1"/>
  <c r="E69"/>
  <c r="C69" s="1"/>
  <c r="D69" s="1"/>
  <c r="E227"/>
  <c r="C227" s="1"/>
  <c r="D227" s="1"/>
  <c r="E142"/>
  <c r="C142" s="1"/>
  <c r="D142" s="1"/>
  <c r="E228"/>
  <c r="C228" s="1"/>
  <c r="D228" s="1"/>
  <c r="E9"/>
  <c r="C9" s="1"/>
  <c r="D9" s="1"/>
  <c r="E249"/>
  <c r="C249" s="1"/>
  <c r="D249" s="1"/>
  <c r="E76"/>
  <c r="C76" s="1"/>
  <c r="D76" s="1"/>
  <c r="E54"/>
  <c r="C54" s="1"/>
  <c r="D54" s="1"/>
  <c r="E102"/>
  <c r="C102" s="1"/>
  <c r="D102" s="1"/>
  <c r="E45"/>
  <c r="C45" s="1"/>
  <c r="D45" s="1"/>
  <c r="E146"/>
  <c r="C146" s="1"/>
  <c r="D146" s="1"/>
  <c r="E159"/>
  <c r="C159" s="1"/>
  <c r="D159" s="1"/>
  <c r="E39"/>
  <c r="C39" s="1"/>
  <c r="D39" s="1"/>
  <c r="E170"/>
  <c r="C170" s="1"/>
  <c r="D170" s="1"/>
  <c r="E240"/>
  <c r="C240" s="1"/>
  <c r="D240" s="1"/>
  <c r="E56"/>
  <c r="C56" s="1"/>
  <c r="D56" s="1"/>
  <c r="E144"/>
  <c r="C144" s="1"/>
  <c r="D144" s="1"/>
  <c r="E198"/>
  <c r="C198" s="1"/>
  <c r="D198" s="1"/>
  <c r="E137"/>
  <c r="C137" s="1"/>
  <c r="D137" s="1"/>
  <c r="E157"/>
  <c r="C157" s="1"/>
  <c r="D157" s="1"/>
  <c r="E253"/>
  <c r="C253" s="1"/>
  <c r="D253" s="1"/>
  <c r="E224"/>
  <c r="C224" s="1"/>
  <c r="D224" s="1"/>
  <c r="E213" i="6"/>
  <c r="C213" s="1"/>
  <c r="D213" s="1"/>
  <c r="E45"/>
  <c r="C45" s="1"/>
  <c r="D45" s="1"/>
  <c r="E232"/>
  <c r="C232" s="1"/>
  <c r="D232" s="1"/>
  <c r="E105"/>
  <c r="C105" s="1"/>
  <c r="D105" s="1"/>
  <c r="E81"/>
  <c r="C81" s="1"/>
  <c r="D81" s="1"/>
  <c r="E22"/>
  <c r="C22" s="1"/>
  <c r="D22" s="1"/>
  <c r="E223"/>
  <c r="C223" s="1"/>
  <c r="D223" s="1"/>
  <c r="E129"/>
  <c r="C129" s="1"/>
  <c r="D129" s="1"/>
  <c r="E159"/>
  <c r="C159" s="1"/>
  <c r="D159" s="1"/>
  <c r="E253" i="7"/>
  <c r="C253" s="1"/>
  <c r="D253" s="1"/>
  <c r="E124"/>
  <c r="C124" s="1"/>
  <c r="D124" s="1"/>
  <c r="E163"/>
  <c r="C163" s="1"/>
  <c r="D163" s="1"/>
  <c r="E95"/>
  <c r="C95" s="1"/>
  <c r="D95" s="1"/>
  <c r="E102"/>
  <c r="C102" s="1"/>
  <c r="D102" s="1"/>
  <c r="E80"/>
  <c r="C80" s="1"/>
  <c r="D80" s="1"/>
  <c r="E44"/>
  <c r="C44" s="1"/>
  <c r="D44" s="1"/>
  <c r="E240"/>
  <c r="C240" s="1"/>
  <c r="D240" s="1"/>
  <c r="E89"/>
  <c r="C89" s="1"/>
  <c r="D89" s="1"/>
  <c r="E187"/>
  <c r="C187" s="1"/>
  <c r="D187" s="1"/>
  <c r="E205"/>
  <c r="C205" s="1"/>
  <c r="D205" s="1"/>
  <c r="E172"/>
  <c r="C172" s="1"/>
  <c r="D172" s="1"/>
  <c r="E63"/>
  <c r="C63" s="1"/>
  <c r="D63" s="1"/>
  <c r="E142"/>
  <c r="C142" s="1"/>
  <c r="D142" s="1"/>
  <c r="E51"/>
  <c r="C51" s="1"/>
  <c r="D51" s="1"/>
  <c r="E260"/>
  <c r="C260" s="1"/>
  <c r="D260" s="1"/>
  <c r="E152"/>
  <c r="C152" s="1"/>
  <c r="D152" s="1"/>
  <c r="E179"/>
  <c r="C179" s="1"/>
  <c r="D179" s="1"/>
  <c r="E158"/>
  <c r="C158" s="1"/>
  <c r="D158" s="1"/>
  <c r="E201"/>
  <c r="C201" s="1"/>
  <c r="D201" s="1"/>
  <c r="E39"/>
  <c r="C39" s="1"/>
  <c r="D39" s="1"/>
  <c r="E6"/>
  <c r="C6" s="1"/>
  <c r="D6" s="1"/>
  <c r="E210"/>
  <c r="C210" s="1"/>
  <c r="D210" s="1"/>
  <c r="E47"/>
  <c r="C47" s="1"/>
  <c r="D47" s="1"/>
  <c r="E38"/>
  <c r="C38" s="1"/>
  <c r="D38" s="1"/>
  <c r="E159"/>
  <c r="C159" s="1"/>
  <c r="D159" s="1"/>
  <c r="E111"/>
  <c r="C111" s="1"/>
  <c r="D111" s="1"/>
  <c r="E212"/>
  <c r="C212" s="1"/>
  <c r="D212" s="1"/>
  <c r="E239"/>
  <c r="C239" s="1"/>
  <c r="D239" s="1"/>
  <c r="E143"/>
  <c r="C143" s="1"/>
  <c r="D143" s="1"/>
  <c r="E162"/>
  <c r="C162" s="1"/>
  <c r="D162" s="1"/>
  <c r="E17"/>
  <c r="C17" s="1"/>
  <c r="D17" s="1"/>
  <c r="E250"/>
  <c r="C250" s="1"/>
  <c r="D250" s="1"/>
  <c r="E94"/>
  <c r="C94" s="1"/>
  <c r="D94" s="1"/>
  <c r="E214"/>
  <c r="C214" s="1"/>
  <c r="D214" s="1"/>
  <c r="E169"/>
  <c r="C169" s="1"/>
  <c r="D169" s="1"/>
  <c r="E128"/>
  <c r="C128" s="1"/>
  <c r="D128" s="1"/>
  <c r="E53"/>
  <c r="C53" s="1"/>
  <c r="D53" s="1"/>
  <c r="E154"/>
  <c r="C154" s="1"/>
  <c r="D154" s="1"/>
  <c r="E178"/>
  <c r="C178" s="1"/>
  <c r="D178" s="1"/>
  <c r="E237"/>
  <c r="C237" s="1"/>
  <c r="D237" s="1"/>
  <c r="E30"/>
  <c r="C30" s="1"/>
  <c r="D30" s="1"/>
  <c r="E141"/>
  <c r="C141" s="1"/>
  <c r="D141" s="1"/>
  <c r="E218"/>
  <c r="C218" s="1"/>
  <c r="D218" s="1"/>
  <c r="E112"/>
  <c r="C112" s="1"/>
  <c r="D112" s="1"/>
  <c r="E200"/>
  <c r="C200" s="1"/>
  <c r="D200" s="1"/>
  <c r="E241"/>
  <c r="C241" s="1"/>
  <c r="D241" s="1"/>
  <c r="E171"/>
  <c r="C171" s="1"/>
  <c r="D171" s="1"/>
  <c r="E69"/>
  <c r="C69" s="1"/>
  <c r="D69" s="1"/>
  <c r="E34"/>
  <c r="C34" s="1"/>
  <c r="D34" s="1"/>
  <c r="E116"/>
  <c r="C116" s="1"/>
  <c r="D116" s="1"/>
  <c r="E96"/>
  <c r="C96" s="1"/>
  <c r="D96" s="1"/>
  <c r="E19"/>
  <c r="C19" s="1"/>
  <c r="D19" s="1"/>
  <c r="E133"/>
  <c r="C133" s="1"/>
  <c r="D133" s="1"/>
  <c r="E257"/>
  <c r="C257" s="1"/>
  <c r="D257" s="1"/>
  <c r="E58"/>
  <c r="C58" s="1"/>
  <c r="D58" s="1"/>
  <c r="E54"/>
  <c r="C54" s="1"/>
  <c r="D54" s="1"/>
  <c r="E18"/>
  <c r="C18" s="1"/>
  <c r="D18" s="1"/>
  <c r="E199"/>
  <c r="C199" s="1"/>
  <c r="D199" s="1"/>
  <c r="E256"/>
  <c r="C256" s="1"/>
  <c r="D256" s="1"/>
  <c r="E61"/>
  <c r="C61" s="1"/>
  <c r="D61" s="1"/>
  <c r="E57"/>
  <c r="C57" s="1"/>
  <c r="D57" s="1"/>
  <c r="E113"/>
  <c r="C113" s="1"/>
  <c r="D113" s="1"/>
  <c r="E196"/>
  <c r="C196" s="1"/>
  <c r="D196" s="1"/>
  <c r="E97"/>
  <c r="C97" s="1"/>
  <c r="D97" s="1"/>
  <c r="E75"/>
  <c r="C75" s="1"/>
  <c r="D75" s="1"/>
  <c r="E99"/>
  <c r="C99" s="1"/>
  <c r="D99" s="1"/>
  <c r="E202"/>
  <c r="C202" s="1"/>
  <c r="D202" s="1"/>
  <c r="E49"/>
  <c r="C49" s="1"/>
  <c r="D49" s="1"/>
  <c r="E215"/>
  <c r="C215" s="1"/>
  <c r="D215" s="1"/>
  <c r="E170"/>
  <c r="C170" s="1"/>
  <c r="D170" s="1"/>
  <c r="E29"/>
  <c r="C29" s="1"/>
  <c r="D29" s="1"/>
  <c r="E236"/>
  <c r="C236" s="1"/>
  <c r="D236" s="1"/>
  <c r="E235"/>
  <c r="C235" s="1"/>
  <c r="D235" s="1"/>
  <c r="E125"/>
  <c r="C125" s="1"/>
  <c r="D125" s="1"/>
  <c r="E86"/>
  <c r="C86" s="1"/>
  <c r="D86" s="1"/>
  <c r="E132"/>
  <c r="C132" s="1"/>
  <c r="D132" s="1"/>
  <c r="E11"/>
  <c r="C11" s="1"/>
  <c r="D11" s="1"/>
  <c r="E251"/>
  <c r="C251" s="1"/>
  <c r="D251" s="1"/>
  <c r="E55"/>
  <c r="C55" s="1"/>
  <c r="D55" s="1"/>
  <c r="E77"/>
  <c r="C77" s="1"/>
  <c r="D77" s="1"/>
  <c r="E67"/>
  <c r="C67" s="1"/>
  <c r="D67" s="1"/>
  <c r="E23"/>
  <c r="C23" s="1"/>
  <c r="D23" s="1"/>
  <c r="E4"/>
  <c r="C4" s="1"/>
  <c r="D4" s="1"/>
  <c r="E174"/>
  <c r="C174" s="1"/>
  <c r="D174" s="1"/>
  <c r="E180"/>
  <c r="C180" s="1"/>
  <c r="D180" s="1"/>
  <c r="E46"/>
  <c r="C46" s="1"/>
  <c r="D46" s="1"/>
  <c r="E60"/>
  <c r="C60" s="1"/>
  <c r="D60" s="1"/>
  <c r="E108"/>
  <c r="C108" s="1"/>
  <c r="D108" s="1"/>
  <c r="E153"/>
  <c r="C153" s="1"/>
  <c r="D153" s="1"/>
  <c r="E104"/>
  <c r="C104" s="1"/>
  <c r="D104" s="1"/>
  <c r="E175"/>
  <c r="C175" s="1"/>
  <c r="D175" s="1"/>
  <c r="E232"/>
  <c r="C232" s="1"/>
  <c r="D232" s="1"/>
  <c r="E155"/>
  <c r="C155" s="1"/>
  <c r="D155" s="1"/>
  <c r="E193"/>
  <c r="C193" s="1"/>
  <c r="D193" s="1"/>
  <c r="E173"/>
  <c r="C173" s="1"/>
  <c r="D173" s="1"/>
  <c r="E139"/>
  <c r="C139" s="1"/>
  <c r="D139" s="1"/>
  <c r="E233"/>
  <c r="C233" s="1"/>
  <c r="D233" s="1"/>
  <c r="E157"/>
  <c r="C157" s="1"/>
  <c r="D157" s="1"/>
  <c r="E110"/>
  <c r="C110" s="1"/>
  <c r="D110" s="1"/>
  <c r="E242"/>
  <c r="C242" s="1"/>
  <c r="D242" s="1"/>
  <c r="E37"/>
  <c r="C37" s="1"/>
  <c r="D37" s="1"/>
  <c r="E84"/>
  <c r="C84" s="1"/>
  <c r="D84" s="1"/>
  <c r="E166"/>
  <c r="C166" s="1"/>
  <c r="D166" s="1"/>
  <c r="E134"/>
  <c r="C134" s="1"/>
  <c r="D134" s="1"/>
  <c r="E176"/>
  <c r="C176" s="1"/>
  <c r="D176" s="1"/>
  <c r="E223"/>
  <c r="C223" s="1"/>
  <c r="D223" s="1"/>
  <c r="E24"/>
  <c r="C24" s="1"/>
  <c r="D24" s="1"/>
  <c r="E216"/>
  <c r="C216" s="1"/>
  <c r="D216" s="1"/>
  <c r="E228"/>
  <c r="C228" s="1"/>
  <c r="D228" s="1"/>
  <c r="E70"/>
  <c r="C70" s="1"/>
  <c r="D70" s="1"/>
  <c r="E248"/>
  <c r="C248" s="1"/>
  <c r="D248" s="1"/>
  <c r="E35"/>
  <c r="C35" s="1"/>
  <c r="D35" s="1"/>
  <c r="E131"/>
  <c r="C131" s="1"/>
  <c r="D131" s="1"/>
  <c r="E13"/>
  <c r="C13" s="1"/>
  <c r="D13" s="1"/>
  <c r="E28"/>
  <c r="C28" s="1"/>
  <c r="D28" s="1"/>
  <c r="E188"/>
  <c r="C188" s="1"/>
  <c r="D188" s="1"/>
  <c r="E66"/>
  <c r="C66" s="1"/>
  <c r="D66" s="1"/>
  <c r="E165"/>
  <c r="C165" s="1"/>
  <c r="D165" s="1"/>
  <c r="E255"/>
  <c r="C255" s="1"/>
  <c r="D255" s="1"/>
  <c r="E181"/>
  <c r="C181" s="1"/>
  <c r="D181" s="1"/>
  <c r="E207"/>
  <c r="C207" s="1"/>
  <c r="D207" s="1"/>
  <c r="E244"/>
  <c r="C244" s="1"/>
  <c r="D244" s="1"/>
  <c r="E27"/>
  <c r="C27" s="1"/>
  <c r="D27" s="1"/>
  <c r="E147"/>
  <c r="C147" s="1"/>
  <c r="D147" s="1"/>
  <c r="E198"/>
  <c r="C198" s="1"/>
  <c r="D198" s="1"/>
  <c r="E68"/>
  <c r="C68" s="1"/>
  <c r="D68" s="1"/>
  <c r="E144"/>
  <c r="C144" s="1"/>
  <c r="D144" s="1"/>
  <c r="E225"/>
  <c r="C225" s="1"/>
  <c r="D225" s="1"/>
  <c r="E203"/>
  <c r="C203" s="1"/>
  <c r="D203" s="1"/>
  <c r="E252"/>
  <c r="C252" s="1"/>
  <c r="D252" s="1"/>
  <c r="E243"/>
  <c r="C243" s="1"/>
  <c r="D243" s="1"/>
  <c r="E76"/>
  <c r="C76" s="1"/>
  <c r="D76" s="1"/>
  <c r="E184"/>
  <c r="C184" s="1"/>
  <c r="D184" s="1"/>
  <c r="E206"/>
  <c r="C206" s="1"/>
  <c r="D206" s="1"/>
  <c r="E186"/>
  <c r="C186" s="1"/>
  <c r="D186" s="1"/>
  <c r="E126"/>
  <c r="C126" s="1"/>
  <c r="D126" s="1"/>
  <c r="E45"/>
  <c r="C45" s="1"/>
  <c r="D45" s="1"/>
  <c r="E246"/>
  <c r="C246" s="1"/>
  <c r="D246" s="1"/>
  <c r="E182"/>
  <c r="C182" s="1"/>
  <c r="D182" s="1"/>
  <c r="E129"/>
  <c r="C129" s="1"/>
  <c r="D129" s="1"/>
  <c r="E10"/>
  <c r="C10" s="1"/>
  <c r="D10" s="1"/>
  <c r="E26"/>
  <c r="C26" s="1"/>
  <c r="D26" s="1"/>
  <c r="E83"/>
  <c r="C83" s="1"/>
  <c r="D83" s="1"/>
  <c r="E79"/>
  <c r="C79" s="1"/>
  <c r="D79" s="1"/>
  <c r="E130"/>
  <c r="C130" s="1"/>
  <c r="D130" s="1"/>
  <c r="E12"/>
  <c r="C12" s="1"/>
  <c r="D12" s="1"/>
  <c r="E123"/>
  <c r="C123" s="1"/>
  <c r="D123" s="1"/>
  <c r="E32"/>
  <c r="C32" s="1"/>
  <c r="D32" s="1"/>
  <c r="E15"/>
  <c r="C15" s="1"/>
  <c r="D15" s="1"/>
  <c r="E117"/>
  <c r="C117" s="1"/>
  <c r="D117" s="1"/>
  <c r="E211"/>
  <c r="C211" s="1"/>
  <c r="D211" s="1"/>
  <c r="E114"/>
  <c r="C114" s="1"/>
  <c r="D114" s="1"/>
  <c r="E16"/>
  <c r="C16" s="1"/>
  <c r="D16" s="1"/>
  <c r="E41"/>
  <c r="C41" s="1"/>
  <c r="D41" s="1"/>
  <c r="E245"/>
  <c r="C245" s="1"/>
  <c r="D245" s="1"/>
  <c r="E43"/>
  <c r="C43" s="1"/>
  <c r="D43" s="1"/>
  <c r="E120"/>
  <c r="C120" s="1"/>
  <c r="D120" s="1"/>
  <c r="E259"/>
  <c r="C259" s="1"/>
  <c r="D259" s="1"/>
  <c r="E14"/>
  <c r="C14" s="1"/>
  <c r="D14" s="1"/>
  <c r="E109"/>
  <c r="C109" s="1"/>
  <c r="D109" s="1"/>
  <c r="E224"/>
  <c r="C224" s="1"/>
  <c r="D224" s="1"/>
  <c r="E195"/>
  <c r="C195" s="1"/>
  <c r="D195" s="1"/>
  <c r="E149"/>
  <c r="C149" s="1"/>
  <c r="D149" s="1"/>
  <c r="E192"/>
  <c r="C192" s="1"/>
  <c r="D192" s="1"/>
  <c r="E115"/>
  <c r="C115" s="1"/>
  <c r="D115" s="1"/>
  <c r="E36"/>
  <c r="C36" s="1"/>
  <c r="D36" s="1"/>
  <c r="E209"/>
  <c r="C209" s="1"/>
  <c r="D209" s="1"/>
  <c r="E101"/>
  <c r="C101" s="1"/>
  <c r="D101" s="1"/>
  <c r="E121"/>
  <c r="C121" s="1"/>
  <c r="D121" s="1"/>
  <c r="E72"/>
  <c r="C72" s="1"/>
  <c r="D72" s="1"/>
  <c r="E50"/>
  <c r="C50" s="1"/>
  <c r="D50" s="1"/>
  <c r="E88"/>
  <c r="C88" s="1"/>
  <c r="D88" s="1"/>
  <c r="E191"/>
  <c r="C191" s="1"/>
  <c r="D191" s="1"/>
  <c r="E106"/>
  <c r="C106" s="1"/>
  <c r="D106" s="1"/>
  <c r="E7"/>
  <c r="C7" s="1"/>
  <c r="D7" s="1"/>
  <c r="E137"/>
  <c r="C137" s="1"/>
  <c r="D137" s="1"/>
  <c r="E208"/>
  <c r="C208" s="1"/>
  <c r="D208" s="1"/>
  <c r="E194"/>
  <c r="C194" s="1"/>
  <c r="D194" s="1"/>
  <c r="E225" i="8"/>
  <c r="C225" s="1"/>
  <c r="D225" s="1"/>
  <c r="E78"/>
  <c r="C78" s="1"/>
  <c r="D78" s="1"/>
  <c r="E23"/>
  <c r="C23" s="1"/>
  <c r="D23" s="1"/>
  <c r="E226"/>
  <c r="C226" s="1"/>
  <c r="D226" s="1"/>
  <c r="E58"/>
  <c r="C58" s="1"/>
  <c r="D58" s="1"/>
  <c r="E36"/>
  <c r="C36" s="1"/>
  <c r="D36" s="1"/>
  <c r="E75"/>
  <c r="C75" s="1"/>
  <c r="D75" s="1"/>
  <c r="E182"/>
  <c r="C182" s="1"/>
  <c r="D182" s="1"/>
  <c r="E26"/>
  <c r="C26" s="1"/>
  <c r="D26" s="1"/>
  <c r="E214"/>
  <c r="C214" s="1"/>
  <c r="D214" s="1"/>
  <c r="E18"/>
  <c r="C18" s="1"/>
  <c r="D18" s="1"/>
  <c r="E138"/>
  <c r="C138" s="1"/>
  <c r="D138" s="1"/>
  <c r="E31"/>
  <c r="C31" s="1"/>
  <c r="D31" s="1"/>
  <c r="E82"/>
  <c r="C82" s="1"/>
  <c r="D82" s="1"/>
  <c r="E186"/>
  <c r="C186" s="1"/>
  <c r="D186" s="1"/>
  <c r="E106"/>
  <c r="C106" s="1"/>
  <c r="D106" s="1"/>
  <c r="E57"/>
  <c r="C57" s="1"/>
  <c r="D57" s="1"/>
  <c r="E100"/>
  <c r="C100" s="1"/>
  <c r="D100" s="1"/>
  <c r="E150"/>
  <c r="C150" s="1"/>
  <c r="D150" s="1"/>
  <c r="E197"/>
  <c r="C197" s="1"/>
  <c r="D197" s="1"/>
  <c r="E178"/>
  <c r="C178" s="1"/>
  <c r="D178" s="1"/>
  <c r="E213"/>
  <c r="C213" s="1"/>
  <c r="D213" s="1"/>
  <c r="E21"/>
  <c r="C21" s="1"/>
  <c r="D21" s="1"/>
  <c r="E239"/>
  <c r="C239" s="1"/>
  <c r="D239" s="1"/>
  <c r="E114"/>
  <c r="C114" s="1"/>
  <c r="D114" s="1"/>
  <c r="E104"/>
  <c r="C104" s="1"/>
  <c r="D104" s="1"/>
  <c r="E204"/>
  <c r="C204" s="1"/>
  <c r="D204" s="1"/>
  <c r="E77"/>
  <c r="C77" s="1"/>
  <c r="D77" s="1"/>
  <c r="E210"/>
  <c r="C210" s="1"/>
  <c r="D210" s="1"/>
  <c r="E127"/>
  <c r="C127" s="1"/>
  <c r="D127" s="1"/>
  <c r="E41"/>
  <c r="C41" s="1"/>
  <c r="D41" s="1"/>
  <c r="E256"/>
  <c r="C256" s="1"/>
  <c r="D256" s="1"/>
  <c r="E136"/>
  <c r="C136" s="1"/>
  <c r="D136" s="1"/>
  <c r="E117"/>
  <c r="C117" s="1"/>
  <c r="D117" s="1"/>
  <c r="E47"/>
  <c r="C47" s="1"/>
  <c r="D47" s="1"/>
  <c r="E64"/>
  <c r="C64" s="1"/>
  <c r="D64" s="1"/>
  <c r="E118"/>
  <c r="C118" s="1"/>
  <c r="D118" s="1"/>
  <c r="E88"/>
  <c r="C88" s="1"/>
  <c r="D88" s="1"/>
  <c r="E142"/>
  <c r="C142" s="1"/>
  <c r="D142" s="1"/>
  <c r="E156"/>
  <c r="C156" s="1"/>
  <c r="D156" s="1"/>
  <c r="E15"/>
  <c r="C15" s="1"/>
  <c r="D15" s="1"/>
  <c r="E54"/>
  <c r="C54" s="1"/>
  <c r="D54" s="1"/>
  <c r="E16"/>
  <c r="C16" s="1"/>
  <c r="D16" s="1"/>
  <c r="E69"/>
  <c r="C69" s="1"/>
  <c r="D69" s="1"/>
  <c r="E200"/>
  <c r="C200" s="1"/>
  <c r="D200" s="1"/>
  <c r="E228"/>
  <c r="C228" s="1"/>
  <c r="D228" s="1"/>
  <c r="E158"/>
  <c r="C158" s="1"/>
  <c r="D158" s="1"/>
  <c r="E208"/>
  <c r="C208" s="1"/>
  <c r="D208" s="1"/>
  <c r="E194"/>
  <c r="C194" s="1"/>
  <c r="D194" s="1"/>
  <c r="E155"/>
  <c r="C155" s="1"/>
  <c r="D155" s="1"/>
  <c r="E27"/>
  <c r="C27" s="1"/>
  <c r="D27" s="1"/>
  <c r="E22"/>
  <c r="C22" s="1"/>
  <c r="D22" s="1"/>
  <c r="E24"/>
  <c r="C24" s="1"/>
  <c r="D24" s="1"/>
  <c r="E40"/>
  <c r="C40" s="1"/>
  <c r="D40" s="1"/>
  <c r="E207"/>
  <c r="C207" s="1"/>
  <c r="D207" s="1"/>
  <c r="E71"/>
  <c r="C71" s="1"/>
  <c r="D71" s="1"/>
  <c r="E212"/>
  <c r="C212" s="1"/>
  <c r="D212" s="1"/>
  <c r="E126"/>
  <c r="C126" s="1"/>
  <c r="D126" s="1"/>
  <c r="E173"/>
  <c r="C173" s="1"/>
  <c r="D173" s="1"/>
  <c r="E215"/>
  <c r="C215" s="1"/>
  <c r="D215" s="1"/>
  <c r="E198"/>
  <c r="C198" s="1"/>
  <c r="D198" s="1"/>
  <c r="E209"/>
  <c r="C209" s="1"/>
  <c r="D209" s="1"/>
  <c r="E166"/>
  <c r="C166" s="1"/>
  <c r="D166" s="1"/>
  <c r="E216"/>
  <c r="C216" s="1"/>
  <c r="D216" s="1"/>
  <c r="E113"/>
  <c r="C113" s="1"/>
  <c r="D113" s="1"/>
  <c r="E62"/>
  <c r="C62" s="1"/>
  <c r="D62" s="1"/>
  <c r="E241"/>
  <c r="C241" s="1"/>
  <c r="D241" s="1"/>
  <c r="E13"/>
  <c r="C13" s="1"/>
  <c r="D13" s="1"/>
  <c r="E9"/>
  <c r="C9" s="1"/>
  <c r="D9" s="1"/>
  <c r="E130"/>
  <c r="C130" s="1"/>
  <c r="D130" s="1"/>
  <c r="E45"/>
  <c r="C45" s="1"/>
  <c r="D45" s="1"/>
  <c r="E84"/>
  <c r="C84" s="1"/>
  <c r="D84" s="1"/>
  <c r="E28"/>
  <c r="C28" s="1"/>
  <c r="D28" s="1"/>
  <c r="E108"/>
  <c r="C108" s="1"/>
  <c r="D108" s="1"/>
  <c r="R108" i="9"/>
  <c r="S108" s="1"/>
  <c r="O108" s="1"/>
  <c r="E180" i="1"/>
  <c r="C180" s="1"/>
  <c r="D180" s="1"/>
  <c r="E46"/>
  <c r="C46" s="1"/>
  <c r="D46" s="1"/>
  <c r="E82"/>
  <c r="C82" s="1"/>
  <c r="D82" s="1"/>
  <c r="E159"/>
  <c r="C159" s="1"/>
  <c r="D159" s="1"/>
  <c r="E108"/>
  <c r="C108" s="1"/>
  <c r="D108" s="1"/>
  <c r="E68"/>
  <c r="C68" s="1"/>
  <c r="D68" s="1"/>
  <c r="E220"/>
  <c r="C220" s="1"/>
  <c r="D220" s="1"/>
  <c r="E19"/>
  <c r="C19" s="1"/>
  <c r="D19" s="1"/>
  <c r="E55"/>
  <c r="C55" s="1"/>
  <c r="D55" s="1"/>
  <c r="E259"/>
  <c r="C259" s="1"/>
  <c r="D259" s="1"/>
  <c r="E11"/>
  <c r="C11" s="1"/>
  <c r="D11" s="1"/>
  <c r="E27"/>
  <c r="C27" s="1"/>
  <c r="D27" s="1"/>
  <c r="E7"/>
  <c r="C7" s="1"/>
  <c r="D7" s="1"/>
  <c r="E5"/>
  <c r="C5" s="1"/>
  <c r="D5" s="1"/>
  <c r="E217"/>
  <c r="C217" s="1"/>
  <c r="D217" s="1"/>
  <c r="E6"/>
  <c r="C6" s="1"/>
  <c r="D6" s="1"/>
  <c r="E244"/>
  <c r="C244" s="1"/>
  <c r="D244" s="1"/>
  <c r="E4"/>
  <c r="C4" s="1"/>
  <c r="D4" s="1"/>
  <c r="E29"/>
  <c r="C29" s="1"/>
  <c r="D29" s="1"/>
  <c r="E175"/>
  <c r="C175" s="1"/>
  <c r="D175" s="1"/>
  <c r="E223"/>
  <c r="C223" s="1"/>
  <c r="D223" s="1"/>
  <c r="E74"/>
  <c r="C74" s="1"/>
  <c r="D74" s="1"/>
  <c r="E247"/>
  <c r="C247" s="1"/>
  <c r="D247" s="1"/>
  <c r="E78"/>
  <c r="C78" s="1"/>
  <c r="D78" s="1"/>
  <c r="E139"/>
  <c r="C139" s="1"/>
  <c r="D139" s="1"/>
  <c r="E228"/>
  <c r="C228" s="1"/>
  <c r="D228" s="1"/>
  <c r="E8"/>
  <c r="C8" s="1"/>
  <c r="D8" s="1"/>
  <c r="E170"/>
  <c r="C170" s="1"/>
  <c r="D170" s="1"/>
  <c r="E53"/>
  <c r="C53" s="1"/>
  <c r="D53" s="1"/>
  <c r="E162"/>
  <c r="C162" s="1"/>
  <c r="D162" s="1"/>
  <c r="E156"/>
  <c r="C156" s="1"/>
  <c r="D156" s="1"/>
  <c r="E177"/>
  <c r="C177" s="1"/>
  <c r="D177" s="1"/>
  <c r="E166"/>
  <c r="C166" s="1"/>
  <c r="D166" s="1"/>
  <c r="E106"/>
  <c r="C106" s="1"/>
  <c r="D106" s="1"/>
  <c r="E243"/>
  <c r="C243" s="1"/>
  <c r="D243" s="1"/>
  <c r="E104"/>
  <c r="C104" s="1"/>
  <c r="D104" s="1"/>
  <c r="E12"/>
  <c r="C12" s="1"/>
  <c r="D12" s="1"/>
  <c r="E256"/>
  <c r="C256" s="1"/>
  <c r="D256" s="1"/>
  <c r="E215"/>
  <c r="C215" s="1"/>
  <c r="D215" s="1"/>
  <c r="E181"/>
  <c r="C181" s="1"/>
  <c r="D181" s="1"/>
  <c r="E251"/>
  <c r="C251" s="1"/>
  <c r="D251" s="1"/>
  <c r="E260"/>
  <c r="C260" s="1"/>
  <c r="D260" s="1"/>
  <c r="E201"/>
  <c r="C201" s="1"/>
  <c r="D201" s="1"/>
  <c r="E235"/>
  <c r="C235" s="1"/>
  <c r="D235" s="1"/>
  <c r="E85"/>
  <c r="C85" s="1"/>
  <c r="D85" s="1"/>
  <c r="E245"/>
  <c r="C245" s="1"/>
  <c r="D245" s="1"/>
  <c r="E178"/>
  <c r="C178" s="1"/>
  <c r="D178" s="1"/>
  <c r="E158"/>
  <c r="C158" s="1"/>
  <c r="D158" s="1"/>
  <c r="E210"/>
  <c r="C210" s="1"/>
  <c r="D210" s="1"/>
  <c r="E208"/>
  <c r="C208" s="1"/>
  <c r="D208" s="1"/>
  <c r="E76"/>
  <c r="C76" s="1"/>
  <c r="D76" s="1"/>
  <c r="E221"/>
  <c r="C221" s="1"/>
  <c r="D221" s="1"/>
  <c r="E211"/>
  <c r="C211" s="1"/>
  <c r="D211" s="1"/>
  <c r="E218"/>
  <c r="C218" s="1"/>
  <c r="D218" s="1"/>
  <c r="E165"/>
  <c r="C165" s="1"/>
  <c r="D165" s="1"/>
  <c r="E179"/>
  <c r="C179" s="1"/>
  <c r="D179" s="1"/>
  <c r="E40"/>
  <c r="C40" s="1"/>
  <c r="D40" s="1"/>
  <c r="E90"/>
  <c r="C90" s="1"/>
  <c r="D90" s="1"/>
  <c r="E120"/>
  <c r="C120" s="1"/>
  <c r="D120" s="1"/>
  <c r="E16"/>
  <c r="C16" s="1"/>
  <c r="D16" s="1"/>
  <c r="E72"/>
  <c r="C72" s="1"/>
  <c r="D72" s="1"/>
  <c r="E246"/>
  <c r="C246" s="1"/>
  <c r="D246" s="1"/>
  <c r="E246" i="6"/>
  <c r="C246" s="1"/>
  <c r="D246" s="1"/>
  <c r="E91"/>
  <c r="C91" s="1"/>
  <c r="D91" s="1"/>
  <c r="E24"/>
  <c r="C24" s="1"/>
  <c r="D24" s="1"/>
  <c r="E43"/>
  <c r="C43" s="1"/>
  <c r="D43" s="1"/>
  <c r="E124"/>
  <c r="C124" s="1"/>
  <c r="D124" s="1"/>
  <c r="E176"/>
  <c r="C176" s="1"/>
  <c r="D176" s="1"/>
  <c r="E38"/>
  <c r="C38" s="1"/>
  <c r="D38" s="1"/>
  <c r="E19"/>
  <c r="C19" s="1"/>
  <c r="D19" s="1"/>
  <c r="E221"/>
  <c r="C221" s="1"/>
  <c r="D221" s="1"/>
  <c r="E111"/>
  <c r="C111" s="1"/>
  <c r="D111" s="1"/>
  <c r="E9"/>
  <c r="C9" s="1"/>
  <c r="D9" s="1"/>
  <c r="E16"/>
  <c r="C16" s="1"/>
  <c r="D16" s="1"/>
  <c r="E90"/>
  <c r="C90" s="1"/>
  <c r="D90" s="1"/>
  <c r="E84"/>
  <c r="C84" s="1"/>
  <c r="D84" s="1"/>
  <c r="E240"/>
  <c r="C240" s="1"/>
  <c r="D240" s="1"/>
  <c r="E55"/>
  <c r="C55" s="1"/>
  <c r="D55" s="1"/>
  <c r="E211"/>
  <c r="C211" s="1"/>
  <c r="D211" s="1"/>
  <c r="E241"/>
  <c r="C241" s="1"/>
  <c r="D241" s="1"/>
  <c r="E51"/>
  <c r="C51" s="1"/>
  <c r="D51" s="1"/>
  <c r="E178"/>
  <c r="C178" s="1"/>
  <c r="D178" s="1"/>
  <c r="E28"/>
  <c r="C28" s="1"/>
  <c r="D28" s="1"/>
  <c r="E57"/>
  <c r="C57" s="1"/>
  <c r="D57" s="1"/>
  <c r="E13"/>
  <c r="C13" s="1"/>
  <c r="D13" s="1"/>
  <c r="E36"/>
  <c r="C36" s="1"/>
  <c r="D36" s="1"/>
  <c r="E95"/>
  <c r="C95" s="1"/>
  <c r="D95" s="1"/>
  <c r="E118"/>
  <c r="C118" s="1"/>
  <c r="D118" s="1"/>
  <c r="E156"/>
  <c r="C156" s="1"/>
  <c r="D156" s="1"/>
  <c r="E204"/>
  <c r="C204" s="1"/>
  <c r="D204" s="1"/>
  <c r="E180"/>
  <c r="C180" s="1"/>
  <c r="D180" s="1"/>
  <c r="E68"/>
  <c r="C68" s="1"/>
  <c r="D68" s="1"/>
  <c r="E47"/>
  <c r="C47" s="1"/>
  <c r="D47" s="1"/>
  <c r="E116"/>
  <c r="C116" s="1"/>
  <c r="D116" s="1"/>
  <c r="E109"/>
  <c r="C109" s="1"/>
  <c r="D109" s="1"/>
  <c r="E67"/>
  <c r="C67" s="1"/>
  <c r="D67" s="1"/>
  <c r="E121"/>
  <c r="C121" s="1"/>
  <c r="D121" s="1"/>
  <c r="E25"/>
  <c r="C25" s="1"/>
  <c r="D25" s="1"/>
  <c r="E7"/>
  <c r="C7" s="1"/>
  <c r="D7" s="1"/>
  <c r="E59"/>
  <c r="C59" s="1"/>
  <c r="D59" s="1"/>
  <c r="E257"/>
  <c r="C257" s="1"/>
  <c r="D257" s="1"/>
  <c r="E41"/>
  <c r="C41" s="1"/>
  <c r="D41" s="1"/>
  <c r="E53"/>
  <c r="C53" s="1"/>
  <c r="D53" s="1"/>
  <c r="E254"/>
  <c r="C254" s="1"/>
  <c r="D254" s="1"/>
  <c r="E168"/>
  <c r="C168" s="1"/>
  <c r="D168" s="1"/>
  <c r="E100"/>
  <c r="C100" s="1"/>
  <c r="D100" s="1"/>
  <c r="E248"/>
  <c r="C248" s="1"/>
  <c r="D248" s="1"/>
  <c r="E259"/>
  <c r="C259" s="1"/>
  <c r="D259" s="1"/>
  <c r="E83"/>
  <c r="C83" s="1"/>
  <c r="D83" s="1"/>
  <c r="E31"/>
  <c r="C31" s="1"/>
  <c r="D31" s="1"/>
  <c r="E40"/>
  <c r="C40" s="1"/>
  <c r="D40" s="1"/>
  <c r="E184"/>
  <c r="C184" s="1"/>
  <c r="D184" s="1"/>
  <c r="E169"/>
  <c r="C169" s="1"/>
  <c r="D169" s="1"/>
  <c r="E14"/>
  <c r="C14" s="1"/>
  <c r="D14" s="1"/>
  <c r="E247"/>
  <c r="C247" s="1"/>
  <c r="D247" s="1"/>
  <c r="E185"/>
  <c r="C185" s="1"/>
  <c r="D185" s="1"/>
  <c r="E35"/>
  <c r="C35" s="1"/>
  <c r="D35" s="1"/>
  <c r="E136"/>
  <c r="C136" s="1"/>
  <c r="D136" s="1"/>
  <c r="E89"/>
  <c r="C89" s="1"/>
  <c r="D89" s="1"/>
  <c r="E69"/>
  <c r="C69" s="1"/>
  <c r="D69" s="1"/>
  <c r="E143"/>
  <c r="C143" s="1"/>
  <c r="D143" s="1"/>
  <c r="E199"/>
  <c r="C199" s="1"/>
  <c r="D199" s="1"/>
  <c r="E132"/>
  <c r="C132" s="1"/>
  <c r="D132" s="1"/>
  <c r="E42"/>
  <c r="C42" s="1"/>
  <c r="D42" s="1"/>
  <c r="E138"/>
  <c r="C138" s="1"/>
  <c r="D138" s="1"/>
  <c r="E38" i="8"/>
  <c r="C38" s="1"/>
  <c r="D38" s="1"/>
  <c r="E152"/>
  <c r="C152" s="1"/>
  <c r="D152" s="1"/>
  <c r="E70"/>
  <c r="C70" s="1"/>
  <c r="D70" s="1"/>
  <c r="E195"/>
  <c r="C195" s="1"/>
  <c r="D195" s="1"/>
  <c r="E157"/>
  <c r="C157" s="1"/>
  <c r="D157" s="1"/>
  <c r="E260"/>
  <c r="C260" s="1"/>
  <c r="D260" s="1"/>
  <c r="E151"/>
  <c r="C151" s="1"/>
  <c r="D151" s="1"/>
  <c r="E140"/>
  <c r="C140" s="1"/>
  <c r="D140" s="1"/>
  <c r="E247"/>
  <c r="C247" s="1"/>
  <c r="D247" s="1"/>
  <c r="E240"/>
  <c r="C240" s="1"/>
  <c r="D240" s="1"/>
  <c r="E162"/>
  <c r="C162" s="1"/>
  <c r="D162" s="1"/>
  <c r="E49"/>
  <c r="C49" s="1"/>
  <c r="D49" s="1"/>
  <c r="E184"/>
  <c r="C184" s="1"/>
  <c r="D184" s="1"/>
  <c r="E170"/>
  <c r="C170" s="1"/>
  <c r="D170" s="1"/>
  <c r="E85"/>
  <c r="C85" s="1"/>
  <c r="D85" s="1"/>
  <c r="E59"/>
  <c r="C59" s="1"/>
  <c r="D59" s="1"/>
  <c r="E159"/>
  <c r="C159" s="1"/>
  <c r="D159" s="1"/>
  <c r="E254"/>
  <c r="C254" s="1"/>
  <c r="D254" s="1"/>
  <c r="E111"/>
  <c r="C111" s="1"/>
  <c r="D111" s="1"/>
  <c r="E51"/>
  <c r="C51" s="1"/>
  <c r="D51" s="1"/>
  <c r="E14"/>
  <c r="C14" s="1"/>
  <c r="D14" s="1"/>
  <c r="E154"/>
  <c r="C154" s="1"/>
  <c r="D154" s="1"/>
  <c r="E146"/>
  <c r="C146" s="1"/>
  <c r="D146" s="1"/>
  <c r="E218"/>
  <c r="C218" s="1"/>
  <c r="D218" s="1"/>
  <c r="E34"/>
  <c r="C34" s="1"/>
  <c r="D34" s="1"/>
  <c r="E232"/>
  <c r="C232" s="1"/>
  <c r="D232" s="1"/>
  <c r="E221"/>
  <c r="C221" s="1"/>
  <c r="D221" s="1"/>
  <c r="E149"/>
  <c r="C149" s="1"/>
  <c r="D149" s="1"/>
  <c r="E258"/>
  <c r="C258" s="1"/>
  <c r="D258" s="1"/>
  <c r="E61"/>
  <c r="C61" s="1"/>
  <c r="D61" s="1"/>
  <c r="E96"/>
  <c r="C96" s="1"/>
  <c r="D96" s="1"/>
  <c r="E253"/>
  <c r="C253" s="1"/>
  <c r="D253" s="1"/>
  <c r="E238"/>
  <c r="C238" s="1"/>
  <c r="D238" s="1"/>
  <c r="E123"/>
  <c r="C123" s="1"/>
  <c r="D123" s="1"/>
  <c r="E171"/>
  <c r="C171" s="1"/>
  <c r="D171" s="1"/>
  <c r="E74"/>
  <c r="C74" s="1"/>
  <c r="D74" s="1"/>
  <c r="E7"/>
  <c r="C7" s="1"/>
  <c r="D7" s="1"/>
  <c r="E141"/>
  <c r="C141" s="1"/>
  <c r="D141" s="1"/>
  <c r="E115"/>
  <c r="C115" s="1"/>
  <c r="D115" s="1"/>
  <c r="E4"/>
  <c r="C4" s="1"/>
  <c r="D4" s="1"/>
  <c r="E76"/>
  <c r="C76" s="1"/>
  <c r="D76" s="1"/>
  <c r="E246"/>
  <c r="C246" s="1"/>
  <c r="D246" s="1"/>
  <c r="E67"/>
  <c r="C67" s="1"/>
  <c r="D67" s="1"/>
  <c r="E59" i="7"/>
  <c r="C59" s="1"/>
  <c r="D59" s="1"/>
  <c r="E73"/>
  <c r="C73" s="1"/>
  <c r="D73" s="1"/>
  <c r="E247"/>
  <c r="C247" s="1"/>
  <c r="D247" s="1"/>
  <c r="E254"/>
  <c r="C254" s="1"/>
  <c r="D254" s="1"/>
  <c r="E118"/>
  <c r="C118" s="1"/>
  <c r="D118" s="1"/>
  <c r="E156"/>
  <c r="C156" s="1"/>
  <c r="D156" s="1"/>
  <c r="E204"/>
  <c r="C204" s="1"/>
  <c r="D204" s="1"/>
  <c r="E249"/>
  <c r="C249" s="1"/>
  <c r="D249" s="1"/>
  <c r="E164"/>
  <c r="C164" s="1"/>
  <c r="D164" s="1"/>
  <c r="E222"/>
  <c r="C222" s="1"/>
  <c r="D222" s="1"/>
  <c r="E229"/>
  <c r="C229" s="1"/>
  <c r="D229" s="1"/>
  <c r="E82"/>
  <c r="C82" s="1"/>
  <c r="D82" s="1"/>
  <c r="E220"/>
  <c r="C220" s="1"/>
  <c r="D220" s="1"/>
  <c r="E107"/>
  <c r="C107" s="1"/>
  <c r="D107" s="1"/>
  <c r="E78"/>
  <c r="C78" s="1"/>
  <c r="D78" s="1"/>
  <c r="E98"/>
  <c r="C98" s="1"/>
  <c r="D98" s="1"/>
  <c r="E185"/>
  <c r="C185" s="1"/>
  <c r="D185" s="1"/>
  <c r="E20"/>
  <c r="C20" s="1"/>
  <c r="D20" s="1"/>
  <c r="E226"/>
  <c r="C226" s="1"/>
  <c r="D226" s="1"/>
  <c r="E135" i="5"/>
  <c r="C135" s="1"/>
  <c r="D135" s="1"/>
  <c r="E33"/>
  <c r="C33" s="1"/>
  <c r="D33" s="1"/>
  <c r="E127"/>
  <c r="C127" s="1"/>
  <c r="D127" s="1"/>
  <c r="E55"/>
  <c r="C55" s="1"/>
  <c r="D55" s="1"/>
  <c r="E41"/>
  <c r="C41" s="1"/>
  <c r="D41" s="1"/>
  <c r="E30"/>
  <c r="C30" s="1"/>
  <c r="D30" s="1"/>
  <c r="E256"/>
  <c r="C256" s="1"/>
  <c r="D256" s="1"/>
  <c r="E71"/>
  <c r="C71" s="1"/>
  <c r="D71" s="1"/>
  <c r="E251"/>
  <c r="C251" s="1"/>
  <c r="D251" s="1"/>
  <c r="E15"/>
  <c r="C15" s="1"/>
  <c r="D15" s="1"/>
  <c r="E6"/>
  <c r="C6" s="1"/>
  <c r="D6" s="1"/>
  <c r="E168"/>
  <c r="C168" s="1"/>
  <c r="D168" s="1"/>
  <c r="E210"/>
  <c r="C210" s="1"/>
  <c r="D210" s="1"/>
  <c r="E204"/>
  <c r="C204" s="1"/>
  <c r="D204" s="1"/>
  <c r="E243"/>
  <c r="C243" s="1"/>
  <c r="D243" s="1"/>
  <c r="E29"/>
  <c r="C29" s="1"/>
  <c r="D29" s="1"/>
  <c r="E250" i="1"/>
  <c r="C250" s="1"/>
  <c r="D250" s="1"/>
  <c r="E185"/>
  <c r="C185" s="1"/>
  <c r="D185" s="1"/>
  <c r="E54"/>
  <c r="C54" s="1"/>
  <c r="D54" s="1"/>
  <c r="E23"/>
  <c r="C23" s="1"/>
  <c r="D23" s="1"/>
  <c r="E189"/>
  <c r="C189" s="1"/>
  <c r="D189" s="1"/>
  <c r="E22"/>
  <c r="C22" s="1"/>
  <c r="D22" s="1"/>
  <c r="E93" i="5"/>
  <c r="C93" s="1"/>
  <c r="D93" s="1"/>
  <c r="E185"/>
  <c r="C185" s="1"/>
  <c r="D185" s="1"/>
  <c r="E246"/>
  <c r="C246" s="1"/>
  <c r="D246" s="1"/>
  <c r="E239"/>
  <c r="C239" s="1"/>
  <c r="D239" s="1"/>
  <c r="E38"/>
  <c r="C38" s="1"/>
  <c r="D38" s="1"/>
  <c r="E171"/>
  <c r="C171" s="1"/>
  <c r="D171" s="1"/>
  <c r="E115"/>
  <c r="C115" s="1"/>
  <c r="D115" s="1"/>
  <c r="E113"/>
  <c r="C113" s="1"/>
  <c r="D113" s="1"/>
  <c r="E153"/>
  <c r="C153" s="1"/>
  <c r="D153" s="1"/>
  <c r="E13"/>
  <c r="C13" s="1"/>
  <c r="D13" s="1"/>
  <c r="E32"/>
  <c r="C32" s="1"/>
  <c r="D32" s="1"/>
  <c r="E100"/>
  <c r="C100" s="1"/>
  <c r="D100" s="1"/>
  <c r="E152"/>
  <c r="C152" s="1"/>
  <c r="D152" s="1"/>
  <c r="E120"/>
  <c r="C120" s="1"/>
  <c r="D120" s="1"/>
  <c r="E96"/>
  <c r="C96" s="1"/>
  <c r="D96" s="1"/>
  <c r="E104"/>
  <c r="C104" s="1"/>
  <c r="D104" s="1"/>
  <c r="E154"/>
  <c r="C154" s="1"/>
  <c r="D154" s="1"/>
  <c r="E20"/>
  <c r="C20" s="1"/>
  <c r="D20" s="1"/>
  <c r="E91"/>
  <c r="C91" s="1"/>
  <c r="D91" s="1"/>
  <c r="E201"/>
  <c r="C201" s="1"/>
  <c r="D201" s="1"/>
  <c r="E138"/>
  <c r="C138" s="1"/>
  <c r="D138" s="1"/>
  <c r="E43"/>
  <c r="C43" s="1"/>
  <c r="D43" s="1"/>
  <c r="E134"/>
  <c r="C134" s="1"/>
  <c r="D134" s="1"/>
  <c r="E78"/>
  <c r="C78" s="1"/>
  <c r="D78" s="1"/>
  <c r="E70"/>
  <c r="C70" s="1"/>
  <c r="D70" s="1"/>
  <c r="E119"/>
  <c r="C119" s="1"/>
  <c r="D119" s="1"/>
  <c r="E52"/>
  <c r="C52" s="1"/>
  <c r="D52" s="1"/>
  <c r="E94"/>
  <c r="C94" s="1"/>
  <c r="D94" s="1"/>
  <c r="E85"/>
  <c r="C85" s="1"/>
  <c r="D85" s="1"/>
  <c r="E245"/>
  <c r="C245" s="1"/>
  <c r="D245" s="1"/>
  <c r="E12"/>
  <c r="C12" s="1"/>
  <c r="D12" s="1"/>
  <c r="E151"/>
  <c r="C151" s="1"/>
  <c r="D151" s="1"/>
  <c r="E110"/>
  <c r="C110" s="1"/>
  <c r="D110" s="1"/>
  <c r="E130"/>
  <c r="C130" s="1"/>
  <c r="D130" s="1"/>
  <c r="E88"/>
  <c r="C88" s="1"/>
  <c r="D88" s="1"/>
  <c r="E232"/>
  <c r="C232" s="1"/>
  <c r="D232" s="1"/>
  <c r="E233"/>
  <c r="C233" s="1"/>
  <c r="D233" s="1"/>
  <c r="E259"/>
  <c r="C259" s="1"/>
  <c r="D259" s="1"/>
  <c r="E140"/>
  <c r="C140" s="1"/>
  <c r="D140" s="1"/>
  <c r="E189"/>
  <c r="C189" s="1"/>
  <c r="D189" s="1"/>
  <c r="E235"/>
  <c r="C235" s="1"/>
  <c r="D235" s="1"/>
  <c r="E242"/>
  <c r="C242" s="1"/>
  <c r="D242" s="1"/>
  <c r="E62"/>
  <c r="C62" s="1"/>
  <c r="D62" s="1"/>
  <c r="E73"/>
  <c r="C73" s="1"/>
  <c r="D73" s="1"/>
  <c r="E63"/>
  <c r="C63" s="1"/>
  <c r="D63" s="1"/>
  <c r="E50"/>
  <c r="C50" s="1"/>
  <c r="D50" s="1"/>
  <c r="E255"/>
  <c r="C255" s="1"/>
  <c r="D255" s="1"/>
  <c r="E250"/>
  <c r="C250" s="1"/>
  <c r="D250" s="1"/>
  <c r="E169"/>
  <c r="C169" s="1"/>
  <c r="D169" s="1"/>
  <c r="E184"/>
  <c r="C184" s="1"/>
  <c r="D184" s="1"/>
  <c r="E48"/>
  <c r="C48" s="1"/>
  <c r="D48" s="1"/>
  <c r="E103"/>
  <c r="C103" s="1"/>
  <c r="D103" s="1"/>
  <c r="E177"/>
  <c r="C177" s="1"/>
  <c r="D177" s="1"/>
  <c r="E237"/>
  <c r="C237" s="1"/>
  <c r="D237" s="1"/>
  <c r="E238"/>
  <c r="C238" s="1"/>
  <c r="D238" s="1"/>
  <c r="E218"/>
  <c r="C218" s="1"/>
  <c r="D218" s="1"/>
  <c r="E161"/>
  <c r="C161" s="1"/>
  <c r="D161" s="1"/>
  <c r="E229"/>
  <c r="C229" s="1"/>
  <c r="D229" s="1"/>
  <c r="E59"/>
  <c r="C59" s="1"/>
  <c r="D59" s="1"/>
  <c r="E226"/>
  <c r="C226" s="1"/>
  <c r="D226" s="1"/>
  <c r="E60"/>
  <c r="C60" s="1"/>
  <c r="D60" s="1"/>
  <c r="E8"/>
  <c r="C8" s="1"/>
  <c r="D8" s="1"/>
  <c r="E77"/>
  <c r="C77" s="1"/>
  <c r="D77" s="1"/>
  <c r="E236"/>
  <c r="C236" s="1"/>
  <c r="D236" s="1"/>
  <c r="E252"/>
  <c r="C252" s="1"/>
  <c r="D252" s="1"/>
  <c r="E26"/>
  <c r="C26" s="1"/>
  <c r="D26" s="1"/>
  <c r="E51"/>
  <c r="C51" s="1"/>
  <c r="D51" s="1"/>
  <c r="E49"/>
  <c r="C49" s="1"/>
  <c r="D49" s="1"/>
  <c r="E35"/>
  <c r="C35" s="1"/>
  <c r="D35" s="1"/>
  <c r="E215"/>
  <c r="C215" s="1"/>
  <c r="D215" s="1"/>
  <c r="E17"/>
  <c r="C17" s="1"/>
  <c r="D17" s="1"/>
  <c r="E22"/>
  <c r="C22" s="1"/>
  <c r="D22" s="1"/>
  <c r="E223"/>
  <c r="C223" s="1"/>
  <c r="D223" s="1"/>
  <c r="E107"/>
  <c r="C107" s="1"/>
  <c r="D107" s="1"/>
  <c r="E44"/>
  <c r="C44" s="1"/>
  <c r="D44" s="1"/>
  <c r="E183"/>
  <c r="C183" s="1"/>
  <c r="D183" s="1"/>
  <c r="E139"/>
  <c r="C139" s="1"/>
  <c r="D139" s="1"/>
  <c r="E123"/>
  <c r="C123" s="1"/>
  <c r="D123" s="1"/>
  <c r="E167"/>
  <c r="C167" s="1"/>
  <c r="D167" s="1"/>
  <c r="E23"/>
  <c r="C23" s="1"/>
  <c r="D23" s="1"/>
  <c r="E116"/>
  <c r="C116" s="1"/>
  <c r="D116" s="1"/>
  <c r="E150"/>
  <c r="C150" s="1"/>
  <c r="D150" s="1"/>
  <c r="E79"/>
  <c r="C79" s="1"/>
  <c r="D79" s="1"/>
  <c r="E216"/>
  <c r="C216" s="1"/>
  <c r="D216" s="1"/>
  <c r="E186"/>
  <c r="C186" s="1"/>
  <c r="D186" s="1"/>
  <c r="E5"/>
  <c r="C5" s="1"/>
  <c r="D5" s="1"/>
  <c r="E230"/>
  <c r="C230" s="1"/>
  <c r="D230" s="1"/>
  <c r="E213"/>
  <c r="C213" s="1"/>
  <c r="D213" s="1"/>
  <c r="E14"/>
  <c r="C14" s="1"/>
  <c r="D14" s="1"/>
  <c r="E124"/>
  <c r="C124" s="1"/>
  <c r="D124" s="1"/>
  <c r="E162"/>
  <c r="C162" s="1"/>
  <c r="D162" s="1"/>
  <c r="E257"/>
  <c r="C257" s="1"/>
  <c r="D257" s="1"/>
  <c r="E118"/>
  <c r="C118" s="1"/>
  <c r="D118" s="1"/>
  <c r="E220"/>
  <c r="C220" s="1"/>
  <c r="D220" s="1"/>
  <c r="E46"/>
  <c r="C46" s="1"/>
  <c r="D46" s="1"/>
  <c r="E180"/>
  <c r="C180" s="1"/>
  <c r="D180" s="1"/>
  <c r="E114"/>
  <c r="C114" s="1"/>
  <c r="D114" s="1"/>
  <c r="E132"/>
  <c r="C132" s="1"/>
  <c r="D132" s="1"/>
  <c r="E176"/>
  <c r="C176" s="1"/>
  <c r="D176" s="1"/>
  <c r="E188"/>
  <c r="C188" s="1"/>
  <c r="D188" s="1"/>
  <c r="E231"/>
  <c r="C231" s="1"/>
  <c r="D231" s="1"/>
  <c r="E112"/>
  <c r="C112" s="1"/>
  <c r="D112" s="1"/>
  <c r="E131"/>
  <c r="C131" s="1"/>
  <c r="D131" s="1"/>
  <c r="E84"/>
  <c r="C84" s="1"/>
  <c r="D84" s="1"/>
  <c r="E133"/>
  <c r="C133" s="1"/>
  <c r="D133" s="1"/>
  <c r="E143"/>
  <c r="C143" s="1"/>
  <c r="D143" s="1"/>
  <c r="E163"/>
  <c r="C163" s="1"/>
  <c r="D163" s="1"/>
  <c r="E197"/>
  <c r="C197" s="1"/>
  <c r="D197" s="1"/>
  <c r="E92"/>
  <c r="C92" s="1"/>
  <c r="D92" s="1"/>
  <c r="E18"/>
  <c r="C18" s="1"/>
  <c r="D18" s="1"/>
  <c r="E99"/>
  <c r="C99" s="1"/>
  <c r="D99" s="1"/>
  <c r="E126"/>
  <c r="C126" s="1"/>
  <c r="D126" s="1"/>
  <c r="E147"/>
  <c r="C147" s="1"/>
  <c r="D147" s="1"/>
  <c r="E86"/>
  <c r="C86" s="1"/>
  <c r="D86" s="1"/>
  <c r="E42"/>
  <c r="C42" s="1"/>
  <c r="D42" s="1"/>
  <c r="E199"/>
  <c r="C199" s="1"/>
  <c r="D199" s="1"/>
  <c r="E136"/>
  <c r="C136" s="1"/>
  <c r="D136" s="1"/>
  <c r="E75"/>
  <c r="C75" s="1"/>
  <c r="D75" s="1"/>
  <c r="E31"/>
  <c r="C31" s="1"/>
  <c r="D31" s="1"/>
  <c r="E141"/>
  <c r="C141" s="1"/>
  <c r="D141" s="1"/>
  <c r="E47"/>
  <c r="C47" s="1"/>
  <c r="D47" s="1"/>
  <c r="E190"/>
  <c r="C190" s="1"/>
  <c r="D190" s="1"/>
  <c r="E21"/>
  <c r="C21" s="1"/>
  <c r="D21" s="1"/>
  <c r="E61"/>
  <c r="C61" s="1"/>
  <c r="D61" s="1"/>
  <c r="E166"/>
  <c r="C166" s="1"/>
  <c r="D166" s="1"/>
  <c r="E212"/>
  <c r="C212" s="1"/>
  <c r="D212" s="1"/>
  <c r="E260"/>
  <c r="C260" s="1"/>
  <c r="D260" s="1"/>
  <c r="E172"/>
  <c r="C172" s="1"/>
  <c r="D172" s="1"/>
  <c r="E206"/>
  <c r="C206" s="1"/>
  <c r="D206" s="1"/>
  <c r="E155"/>
  <c r="C155" s="1"/>
  <c r="D155" s="1"/>
  <c r="E95"/>
  <c r="C95" s="1"/>
  <c r="D95" s="1"/>
  <c r="E117"/>
  <c r="C117" s="1"/>
  <c r="D117" s="1"/>
  <c r="E67"/>
  <c r="C67" s="1"/>
  <c r="D67" s="1"/>
  <c r="E222"/>
  <c r="C222" s="1"/>
  <c r="D222" s="1"/>
  <c r="E80"/>
  <c r="C80" s="1"/>
  <c r="D80" s="1"/>
  <c r="E27"/>
  <c r="C27" s="1"/>
  <c r="D27" s="1"/>
  <c r="E193"/>
  <c r="C193" s="1"/>
  <c r="D193" s="1"/>
  <c r="E109"/>
  <c r="C109" s="1"/>
  <c r="D109" s="1"/>
  <c r="E81"/>
  <c r="C81" s="1"/>
  <c r="D81" s="1"/>
  <c r="E219"/>
  <c r="C219" s="1"/>
  <c r="D219" s="1"/>
  <c r="E64"/>
  <c r="C64" s="1"/>
  <c r="D64" s="1"/>
  <c r="E181"/>
  <c r="C181" s="1"/>
  <c r="D181" s="1"/>
  <c r="E128"/>
  <c r="C128" s="1"/>
  <c r="D128" s="1"/>
  <c r="E179"/>
  <c r="C179" s="1"/>
  <c r="D179" s="1"/>
  <c r="E87"/>
  <c r="C87" s="1"/>
  <c r="D87" s="1"/>
  <c r="E19"/>
  <c r="C19" s="1"/>
  <c r="D19" s="1"/>
  <c r="E200"/>
  <c r="C200" s="1"/>
  <c r="D200" s="1"/>
  <c r="E125"/>
  <c r="C125" s="1"/>
  <c r="D125" s="1"/>
  <c r="E83"/>
  <c r="C83" s="1"/>
  <c r="D83" s="1"/>
  <c r="E211"/>
  <c r="C211" s="1"/>
  <c r="D211" s="1"/>
  <c r="E101"/>
  <c r="C101" s="1"/>
  <c r="D101" s="1"/>
  <c r="E194"/>
  <c r="C194" s="1"/>
  <c r="D194" s="1"/>
  <c r="E182"/>
  <c r="C182" s="1"/>
  <c r="D182" s="1"/>
  <c r="E11"/>
  <c r="C11" s="1"/>
  <c r="D11" s="1"/>
  <c r="E217"/>
  <c r="C217" s="1"/>
  <c r="D217" s="1"/>
  <c r="E192"/>
  <c r="C192" s="1"/>
  <c r="D192" s="1"/>
  <c r="E129"/>
  <c r="C129" s="1"/>
  <c r="D129" s="1"/>
  <c r="E24"/>
  <c r="C24" s="1"/>
  <c r="D24" s="1"/>
  <c r="E40"/>
  <c r="C40" s="1"/>
  <c r="D40" s="1"/>
  <c r="E158"/>
  <c r="C158" s="1"/>
  <c r="D158" s="1"/>
  <c r="E106"/>
  <c r="C106" s="1"/>
  <c r="D106" s="1"/>
  <c r="E68"/>
  <c r="C68" s="1"/>
  <c r="D68" s="1"/>
  <c r="E254"/>
  <c r="C254" s="1"/>
  <c r="D254" s="1"/>
  <c r="E187" i="8"/>
  <c r="C187" s="1"/>
  <c r="D187" s="1"/>
  <c r="E30"/>
  <c r="C30" s="1"/>
  <c r="D30" s="1"/>
  <c r="E181"/>
  <c r="C181" s="1"/>
  <c r="D181" s="1"/>
  <c r="E217"/>
  <c r="C217" s="1"/>
  <c r="D217" s="1"/>
  <c r="E131"/>
  <c r="C131" s="1"/>
  <c r="D131" s="1"/>
  <c r="E176"/>
  <c r="C176" s="1"/>
  <c r="D176" s="1"/>
  <c r="E128"/>
  <c r="C128" s="1"/>
  <c r="D128" s="1"/>
  <c r="R31" i="9"/>
  <c r="S31" s="1"/>
  <c r="O31" s="1"/>
  <c r="R85"/>
  <c r="S85" s="1"/>
  <c r="O85" s="1"/>
  <c r="R86"/>
  <c r="S86" s="1"/>
  <c r="O86" s="1"/>
  <c r="R12"/>
  <c r="S12" s="1"/>
  <c r="O12" s="1"/>
  <c r="R21"/>
  <c r="S21" s="1"/>
  <c r="O21" s="1"/>
  <c r="R30"/>
  <c r="S30" s="1"/>
  <c r="O30" s="1"/>
  <c r="R38"/>
  <c r="S38" s="1"/>
  <c r="O38" s="1"/>
  <c r="R42"/>
  <c r="S42" s="1"/>
  <c r="O42" s="1"/>
  <c r="R92"/>
  <c r="S92" s="1"/>
  <c r="O92" s="1"/>
  <c r="R97"/>
  <c r="S97" s="1"/>
  <c r="O97" s="1"/>
  <c r="R105"/>
  <c r="S105" s="1"/>
  <c r="O105" s="1"/>
  <c r="R122"/>
  <c r="S122" s="1"/>
  <c r="O122" s="1"/>
  <c r="R7"/>
  <c r="S7" s="1"/>
  <c r="O7" s="1"/>
  <c r="R57"/>
  <c r="S57" s="1"/>
  <c r="O57" s="1"/>
  <c r="R73"/>
  <c r="S73" s="1"/>
  <c r="O73" s="1"/>
  <c r="R80"/>
  <c r="S80" s="1"/>
  <c r="O80" s="1"/>
  <c r="R79"/>
  <c r="S79" s="1"/>
  <c r="O79" s="1"/>
  <c r="R99"/>
  <c r="S99" s="1"/>
  <c r="O99" s="1"/>
  <c r="R136"/>
  <c r="S136" s="1"/>
  <c r="O136" s="1"/>
  <c r="R19"/>
  <c r="S19" s="1"/>
  <c r="O19" s="1"/>
  <c r="R45"/>
  <c r="S45" s="1"/>
  <c r="O45" s="1"/>
  <c r="R71"/>
  <c r="S71" s="1"/>
  <c r="O71" s="1"/>
  <c r="R193" l="1"/>
  <c r="S193" s="1"/>
  <c r="O193" s="1"/>
  <c r="Q197" i="2"/>
  <c r="S31" i="4" s="1"/>
  <c r="O31" s="1"/>
  <c r="R224" i="9"/>
  <c r="S224" s="1"/>
  <c r="O224" s="1"/>
  <c r="Q225" i="2"/>
  <c r="S35" i="4" s="1"/>
  <c r="O35" s="1"/>
  <c r="Q239" i="2"/>
  <c r="S37" i="4" s="1"/>
  <c r="O37" s="1"/>
  <c r="Q246" i="2"/>
  <c r="S38" i="4" s="1"/>
  <c r="O38" s="1"/>
  <c r="R181" i="9"/>
  <c r="S181" s="1"/>
  <c r="O181" s="1"/>
  <c r="Q183" i="2"/>
  <c r="S29" i="4" s="1"/>
  <c r="O29" s="1"/>
  <c r="Q232" i="2"/>
  <c r="S36" i="4" s="1"/>
  <c r="O36" s="1"/>
  <c r="R228" i="9"/>
  <c r="S228" s="1"/>
  <c r="O228" s="1"/>
  <c r="Q176" i="2"/>
  <c r="S28" i="4" s="1"/>
  <c r="O28" s="1"/>
  <c r="R172" i="9"/>
  <c r="S172" s="1"/>
  <c r="O172" s="1"/>
  <c r="R202"/>
  <c r="S202" s="1"/>
  <c r="O202" s="1"/>
  <c r="Q204" i="2"/>
  <c r="S32" i="4" s="1"/>
  <c r="O32" s="1"/>
  <c r="Q169" i="2"/>
  <c r="S27" i="4" s="1"/>
  <c r="O27" s="1"/>
  <c r="R207" i="9"/>
  <c r="S207" s="1"/>
  <c r="O207" s="1"/>
  <c r="Q211" i="2"/>
  <c r="S33" i="4" s="1"/>
  <c r="O33" s="1"/>
  <c r="R186" i="9"/>
  <c r="S186" s="1"/>
  <c r="O186" s="1"/>
  <c r="Q190" i="2"/>
  <c r="S30" i="4" s="1"/>
  <c r="O30" s="1"/>
  <c r="Q148" i="2"/>
  <c r="S24" i="4" s="1"/>
  <c r="O24" s="1"/>
  <c r="R61" i="9"/>
  <c r="S61" s="1"/>
  <c r="O61" s="1"/>
  <c r="Q64" i="2"/>
  <c r="S12" i="4" s="1"/>
  <c r="O12" s="1"/>
  <c r="R17" i="9"/>
  <c r="S17" s="1"/>
  <c r="O17" s="1"/>
  <c r="R11"/>
  <c r="S11" s="1"/>
  <c r="O11" s="1"/>
  <c r="Q15" i="2"/>
  <c r="S5" i="4" s="1"/>
  <c r="O5" s="1"/>
  <c r="R24" i="9"/>
  <c r="S24" s="1"/>
  <c r="O24" s="1"/>
  <c r="R18"/>
  <c r="S18" s="1"/>
  <c r="O18" s="1"/>
  <c r="Q22" i="2"/>
  <c r="S6" i="4" s="1"/>
  <c r="O6" s="1"/>
  <c r="Q43" i="2"/>
  <c r="S9" i="4" s="1"/>
  <c r="O9" s="1"/>
  <c r="R41" i="9"/>
  <c r="S41" s="1"/>
  <c r="O41" s="1"/>
  <c r="R5"/>
  <c r="S5" s="1"/>
  <c r="O5" s="1"/>
  <c r="R10"/>
  <c r="S10" s="1"/>
  <c r="O10" s="1"/>
  <c r="Q8" i="2"/>
  <c r="S4" i="4" s="1"/>
  <c r="O4" s="1"/>
  <c r="R66" i="9"/>
  <c r="S66" s="1"/>
  <c r="O66" s="1"/>
  <c r="Q50" i="2"/>
  <c r="S10" i="4" s="1"/>
  <c r="O10" s="1"/>
  <c r="R129" i="9"/>
  <c r="S129" s="1"/>
  <c r="O129" s="1"/>
  <c r="R123"/>
  <c r="S123" s="1"/>
  <c r="O123" s="1"/>
  <c r="Q127" i="2"/>
  <c r="S21" i="4" s="1"/>
  <c r="O21" s="1"/>
  <c r="Q106" i="2"/>
  <c r="S18" i="4" s="1"/>
  <c r="O18" s="1"/>
  <c r="R52" i="9"/>
  <c r="S52" s="1"/>
  <c r="O52" s="1"/>
  <c r="Q92" i="2"/>
  <c r="S16" i="4" s="1"/>
  <c r="O16" s="1"/>
  <c r="R131" i="9"/>
  <c r="S131" s="1"/>
  <c r="O131" s="1"/>
  <c r="Q134" i="2"/>
  <c r="S22" i="4" s="1"/>
  <c r="O22" s="1"/>
  <c r="R111" i="9"/>
  <c r="S111" s="1"/>
  <c r="O111" s="1"/>
  <c r="Q113" i="2"/>
  <c r="S19" i="4" s="1"/>
  <c r="O19" s="1"/>
  <c r="R101" i="9"/>
  <c r="S101" s="1"/>
  <c r="O101" s="1"/>
  <c r="Q99" i="2"/>
  <c r="S17" i="4" s="1"/>
  <c r="O17" s="1"/>
  <c r="R95" i="9"/>
  <c r="S95" s="1"/>
  <c r="O95" s="1"/>
  <c r="R76"/>
  <c r="S76" s="1"/>
  <c r="O76" s="1"/>
  <c r="Q78" i="2"/>
  <c r="S14" i="4" s="1"/>
  <c r="O14" s="1"/>
  <c r="R33" i="9"/>
  <c r="S33" s="1"/>
  <c r="O33" s="1"/>
  <c r="Q36" i="2"/>
  <c r="S8" i="4" s="1"/>
  <c r="O8" s="1"/>
  <c r="R68" i="9"/>
  <c r="S68" s="1"/>
  <c r="O68" s="1"/>
  <c r="Q71" i="2"/>
  <c r="S13" i="4" s="1"/>
  <c r="O13" s="1"/>
  <c r="R59" i="9"/>
  <c r="S59" s="1"/>
  <c r="O59" s="1"/>
  <c r="Q57" i="2"/>
  <c r="S11" i="4" s="1"/>
  <c r="O11" s="1"/>
  <c r="R53" i="9"/>
  <c r="S53" s="1"/>
  <c r="O53" s="1"/>
  <c r="R117"/>
  <c r="S117" s="1"/>
  <c r="O117" s="1"/>
  <c r="Q120" i="2"/>
  <c r="S20" i="4" s="1"/>
  <c r="O20" s="1"/>
  <c r="R29" i="9"/>
  <c r="S29" s="1"/>
  <c r="O29" s="1"/>
  <c r="Q29" i="2"/>
  <c r="S7" i="4" s="1"/>
  <c r="O7" s="1"/>
  <c r="R87" i="9"/>
  <c r="S87" s="1"/>
  <c r="O87" s="1"/>
  <c r="R81"/>
  <c r="S81" s="1"/>
  <c r="O81" s="1"/>
  <c r="Q85" i="2"/>
  <c r="S15" i="4" s="1"/>
  <c r="O15" s="1"/>
  <c r="R115" i="9"/>
  <c r="S115" s="1"/>
  <c r="O115" s="1"/>
  <c r="R94"/>
  <c r="S94" s="1"/>
  <c r="O94" s="1"/>
  <c r="D40" i="4" l="1"/>
  <c r="C40" s="1"/>
  <c r="D13"/>
  <c r="C13" s="1"/>
  <c r="D21"/>
  <c r="C21" s="1"/>
  <c r="D35"/>
  <c r="C35" s="1"/>
  <c r="D42"/>
  <c r="C42" s="1"/>
  <c r="D22"/>
  <c r="C22" s="1"/>
  <c r="D20"/>
  <c r="C20" s="1"/>
  <c r="D26"/>
  <c r="C26" s="1"/>
  <c r="D10"/>
  <c r="C10" s="1"/>
  <c r="D17"/>
  <c r="C17" s="1"/>
  <c r="D23"/>
  <c r="C23" s="1"/>
  <c r="D31"/>
  <c r="C31" s="1"/>
  <c r="D27"/>
  <c r="C27" s="1"/>
  <c r="D14"/>
  <c r="C14" s="1"/>
  <c r="D16"/>
  <c r="C16" s="1"/>
  <c r="D29"/>
  <c r="C29" s="1"/>
  <c r="D43"/>
  <c r="C43" s="1"/>
  <c r="D39"/>
  <c r="C39" s="1"/>
  <c r="D12"/>
  <c r="C12" s="1"/>
  <c r="D37"/>
  <c r="C37" s="1"/>
  <c r="D38"/>
  <c r="C38" s="1"/>
  <c r="D25"/>
  <c r="C25" s="1"/>
  <c r="D8"/>
  <c r="C8" s="1"/>
  <c r="D4"/>
  <c r="C4" s="1"/>
  <c r="D28"/>
  <c r="C28" s="1"/>
  <c r="D33"/>
  <c r="C33" s="1"/>
  <c r="D32"/>
  <c r="C32" s="1"/>
  <c r="D11"/>
  <c r="C11" s="1"/>
  <c r="D6"/>
  <c r="C6" s="1"/>
  <c r="D15"/>
  <c r="C15" s="1"/>
  <c r="D41"/>
  <c r="C41" s="1"/>
  <c r="D24"/>
  <c r="C24" s="1"/>
  <c r="D9"/>
  <c r="C9" s="1"/>
  <c r="D30"/>
  <c r="C30" s="1"/>
  <c r="D5"/>
  <c r="C5" s="1"/>
  <c r="D34"/>
  <c r="C34" s="1"/>
  <c r="D18"/>
  <c r="C18" s="1"/>
  <c r="D36"/>
  <c r="C36" s="1"/>
  <c r="D7"/>
  <c r="C7" s="1"/>
  <c r="D19"/>
  <c r="C19" s="1"/>
  <c r="E78" i="9"/>
  <c r="C78" s="1"/>
  <c r="D78" s="1"/>
  <c r="E81"/>
  <c r="C81" s="1"/>
  <c r="D81" s="1"/>
  <c r="E246"/>
  <c r="C246" s="1"/>
  <c r="D246" s="1"/>
  <c r="E166"/>
  <c r="C166" s="1"/>
  <c r="D166" s="1"/>
  <c r="E106"/>
  <c r="C106" s="1"/>
  <c r="D106" s="1"/>
  <c r="E24"/>
  <c r="C24" s="1"/>
  <c r="D24" s="1"/>
  <c r="E147"/>
  <c r="C147" s="1"/>
  <c r="D147" s="1"/>
  <c r="E240"/>
  <c r="C240" s="1"/>
  <c r="D240" s="1"/>
  <c r="E112"/>
  <c r="C112" s="1"/>
  <c r="D112" s="1"/>
  <c r="E254"/>
  <c r="C254" s="1"/>
  <c r="D254" s="1"/>
  <c r="E99"/>
  <c r="C99" s="1"/>
  <c r="D99" s="1"/>
  <c r="E91"/>
  <c r="C91" s="1"/>
  <c r="D91" s="1"/>
  <c r="E149"/>
  <c r="C149" s="1"/>
  <c r="D149" s="1"/>
  <c r="E7"/>
  <c r="C7" s="1"/>
  <c r="D7" s="1"/>
  <c r="E156"/>
  <c r="C156" s="1"/>
  <c r="D156" s="1"/>
  <c r="E53"/>
  <c r="C53" s="1"/>
  <c r="D53" s="1"/>
  <c r="E221"/>
  <c r="C221" s="1"/>
  <c r="D221" s="1"/>
  <c r="E155"/>
  <c r="C155" s="1"/>
  <c r="D155" s="1"/>
  <c r="E178"/>
  <c r="C178" s="1"/>
  <c r="D178" s="1"/>
  <c r="E86"/>
  <c r="C86" s="1"/>
  <c r="D86" s="1"/>
  <c r="E74"/>
  <c r="C74" s="1"/>
  <c r="D74" s="1"/>
  <c r="E14"/>
  <c r="C14" s="1"/>
  <c r="D14" s="1"/>
  <c r="E233"/>
  <c r="C233" s="1"/>
  <c r="D233" s="1"/>
  <c r="E145"/>
  <c r="C145" s="1"/>
  <c r="D145" s="1"/>
  <c r="E153"/>
  <c r="C153" s="1"/>
  <c r="D153" s="1"/>
  <c r="E16"/>
  <c r="C16" s="1"/>
  <c r="D16" s="1"/>
  <c r="E200"/>
  <c r="C200" s="1"/>
  <c r="D200" s="1"/>
  <c r="E10"/>
  <c r="C10" s="1"/>
  <c r="D10" s="1"/>
  <c r="E40"/>
  <c r="C40" s="1"/>
  <c r="D40" s="1"/>
  <c r="E185"/>
  <c r="C185" s="1"/>
  <c r="D185" s="1"/>
  <c r="E39"/>
  <c r="C39" s="1"/>
  <c r="D39" s="1"/>
  <c r="E194"/>
  <c r="C194" s="1"/>
  <c r="D194" s="1"/>
  <c r="E190"/>
  <c r="C190" s="1"/>
  <c r="D190" s="1"/>
  <c r="E152"/>
  <c r="C152" s="1"/>
  <c r="D152" s="1"/>
  <c r="E32"/>
  <c r="C32" s="1"/>
  <c r="D32" s="1"/>
  <c r="E57"/>
  <c r="C57" s="1"/>
  <c r="D57" s="1"/>
  <c r="E138"/>
  <c r="C138" s="1"/>
  <c r="D138" s="1"/>
  <c r="E45"/>
  <c r="C45" s="1"/>
  <c r="D45" s="1"/>
  <c r="E49"/>
  <c r="C49" s="1"/>
  <c r="D49" s="1"/>
  <c r="E204"/>
  <c r="C204" s="1"/>
  <c r="D204" s="1"/>
  <c r="E207"/>
  <c r="C207" s="1"/>
  <c r="D207" s="1"/>
  <c r="E36"/>
  <c r="C36" s="1"/>
  <c r="D36" s="1"/>
  <c r="E175"/>
  <c r="C175" s="1"/>
  <c r="D175" s="1"/>
  <c r="E18"/>
  <c r="C18" s="1"/>
  <c r="D18" s="1"/>
  <c r="E126"/>
  <c r="C126" s="1"/>
  <c r="D126" s="1"/>
  <c r="E197"/>
  <c r="C197" s="1"/>
  <c r="D197" s="1"/>
  <c r="E72"/>
  <c r="C72" s="1"/>
  <c r="D72" s="1"/>
  <c r="E68"/>
  <c r="C68" s="1"/>
  <c r="D68" s="1"/>
  <c r="E232"/>
  <c r="C232" s="1"/>
  <c r="D232" s="1"/>
  <c r="E102"/>
  <c r="C102" s="1"/>
  <c r="D102" s="1"/>
  <c r="E77"/>
  <c r="C77" s="1"/>
  <c r="D77" s="1"/>
  <c r="E94"/>
  <c r="C94" s="1"/>
  <c r="D94" s="1"/>
  <c r="E107"/>
  <c r="C107" s="1"/>
  <c r="D107" s="1"/>
  <c r="E71"/>
  <c r="C71" s="1"/>
  <c r="D71" s="1"/>
  <c r="E199"/>
  <c r="C199" s="1"/>
  <c r="D199" s="1"/>
  <c r="E180"/>
  <c r="C180" s="1"/>
  <c r="D180" s="1"/>
  <c r="E135"/>
  <c r="C135" s="1"/>
  <c r="D135" s="1"/>
  <c r="E209"/>
  <c r="C209" s="1"/>
  <c r="D209" s="1"/>
  <c r="E101"/>
  <c r="C101" s="1"/>
  <c r="D101" s="1"/>
  <c r="E211"/>
  <c r="C211" s="1"/>
  <c r="D211" s="1"/>
  <c r="E161"/>
  <c r="C161" s="1"/>
  <c r="D161" s="1"/>
  <c r="E43"/>
  <c r="C43" s="1"/>
  <c r="D43" s="1"/>
  <c r="E5"/>
  <c r="C5" s="1"/>
  <c r="D5" s="1"/>
  <c r="E177"/>
  <c r="C177" s="1"/>
  <c r="D177" s="1"/>
  <c r="E229"/>
  <c r="C229" s="1"/>
  <c r="D229" s="1"/>
  <c r="E198"/>
  <c r="C198" s="1"/>
  <c r="D198" s="1"/>
  <c r="E84"/>
  <c r="C84" s="1"/>
  <c r="D84" s="1"/>
  <c r="E208"/>
  <c r="C208" s="1"/>
  <c r="D208" s="1"/>
  <c r="E82"/>
  <c r="C82" s="1"/>
  <c r="D82" s="1"/>
  <c r="E96"/>
  <c r="C96" s="1"/>
  <c r="D96" s="1"/>
  <c r="E12"/>
  <c r="C12" s="1"/>
  <c r="D12" s="1"/>
  <c r="E90"/>
  <c r="C90" s="1"/>
  <c r="D90" s="1"/>
  <c r="E58"/>
  <c r="C58" s="1"/>
  <c r="D58" s="1"/>
  <c r="E170"/>
  <c r="C170" s="1"/>
  <c r="D170" s="1"/>
  <c r="E236"/>
  <c r="C236" s="1"/>
  <c r="D236" s="1"/>
  <c r="E157"/>
  <c r="C157" s="1"/>
  <c r="D157" s="1"/>
  <c r="E13"/>
  <c r="C13" s="1"/>
  <c r="D13" s="1"/>
  <c r="E186"/>
  <c r="C186" s="1"/>
  <c r="D186" s="1"/>
  <c r="E103"/>
  <c r="C103" s="1"/>
  <c r="D103" s="1"/>
  <c r="E51"/>
  <c r="C51" s="1"/>
  <c r="D51" s="1"/>
  <c r="E121"/>
  <c r="C121" s="1"/>
  <c r="D121" s="1"/>
  <c r="E164"/>
  <c r="C164" s="1"/>
  <c r="D164" s="1"/>
  <c r="E223"/>
  <c r="C223" s="1"/>
  <c r="D223" s="1"/>
  <c r="E88"/>
  <c r="C88" s="1"/>
  <c r="D88" s="1"/>
  <c r="E191"/>
  <c r="C191" s="1"/>
  <c r="D191" s="1"/>
  <c r="E31"/>
  <c r="C31" s="1"/>
  <c r="D31" s="1"/>
  <c r="E117"/>
  <c r="C117" s="1"/>
  <c r="D117" s="1"/>
  <c r="E139"/>
  <c r="C139" s="1"/>
  <c r="D139" s="1"/>
  <c r="E47"/>
  <c r="C47" s="1"/>
  <c r="D47" s="1"/>
  <c r="E195"/>
  <c r="C195" s="1"/>
  <c r="D195" s="1"/>
  <c r="E216"/>
  <c r="C216" s="1"/>
  <c r="D216" s="1"/>
  <c r="E210"/>
  <c r="C210" s="1"/>
  <c r="D210" s="1"/>
  <c r="E184"/>
  <c r="C184" s="1"/>
  <c r="D184" s="1"/>
  <c r="E212"/>
  <c r="C212" s="1"/>
  <c r="D212" s="1"/>
  <c r="E169"/>
  <c r="C169" s="1"/>
  <c r="D169" s="1"/>
  <c r="E187"/>
  <c r="C187" s="1"/>
  <c r="D187" s="1"/>
  <c r="E215"/>
  <c r="C215" s="1"/>
  <c r="D215" s="1"/>
  <c r="E255"/>
  <c r="C255" s="1"/>
  <c r="D255" s="1"/>
  <c r="E219"/>
  <c r="C219" s="1"/>
  <c r="D219" s="1"/>
  <c r="E140"/>
  <c r="C140" s="1"/>
  <c r="D140" s="1"/>
  <c r="E19"/>
  <c r="C19" s="1"/>
  <c r="D19" s="1"/>
  <c r="E46"/>
  <c r="C46" s="1"/>
  <c r="D46" s="1"/>
  <c r="E151"/>
  <c r="C151" s="1"/>
  <c r="D151" s="1"/>
  <c r="E250"/>
  <c r="C250" s="1"/>
  <c r="D250" s="1"/>
  <c r="E38"/>
  <c r="C38" s="1"/>
  <c r="D38" s="1"/>
  <c r="E257"/>
  <c r="C257" s="1"/>
  <c r="D257" s="1"/>
  <c r="E168"/>
  <c r="C168" s="1"/>
  <c r="D168" s="1"/>
  <c r="E239"/>
  <c r="C239" s="1"/>
  <c r="D239" s="1"/>
  <c r="E52"/>
  <c r="C52" s="1"/>
  <c r="D52" s="1"/>
  <c r="E181"/>
  <c r="C181" s="1"/>
  <c r="D181" s="1"/>
  <c r="E162"/>
  <c r="C162" s="1"/>
  <c r="D162" s="1"/>
  <c r="E123"/>
  <c r="C123" s="1"/>
  <c r="D123" s="1"/>
  <c r="E129"/>
  <c r="C129" s="1"/>
  <c r="D129" s="1"/>
  <c r="E146"/>
  <c r="C146" s="1"/>
  <c r="D146" s="1"/>
  <c r="E249"/>
  <c r="C249" s="1"/>
  <c r="D249" s="1"/>
  <c r="E97"/>
  <c r="C97" s="1"/>
  <c r="D97" s="1"/>
  <c r="E61"/>
  <c r="C61" s="1"/>
  <c r="D61" s="1"/>
  <c r="E83"/>
  <c r="C83" s="1"/>
  <c r="D83" s="1"/>
  <c r="E183"/>
  <c r="C183" s="1"/>
  <c r="D183" s="1"/>
  <c r="E258"/>
  <c r="C258" s="1"/>
  <c r="D258" s="1"/>
  <c r="E50"/>
  <c r="C50" s="1"/>
  <c r="D50" s="1"/>
  <c r="E60"/>
  <c r="C60" s="1"/>
  <c r="D60" s="1"/>
  <c r="E205"/>
  <c r="C205" s="1"/>
  <c r="D205" s="1"/>
  <c r="E158"/>
  <c r="C158" s="1"/>
  <c r="D158" s="1"/>
  <c r="E110"/>
  <c r="C110" s="1"/>
  <c r="D110" s="1"/>
  <c r="E17"/>
  <c r="C17" s="1"/>
  <c r="D17" s="1"/>
  <c r="E87"/>
  <c r="C87" s="1"/>
  <c r="D87" s="1"/>
  <c r="E188"/>
  <c r="C188" s="1"/>
  <c r="D188" s="1"/>
  <c r="E37"/>
  <c r="C37" s="1"/>
  <c r="D37" s="1"/>
  <c r="E85"/>
  <c r="C85" s="1"/>
  <c r="D85" s="1"/>
  <c r="E67"/>
  <c r="C67" s="1"/>
  <c r="D67" s="1"/>
  <c r="E33"/>
  <c r="C33" s="1"/>
  <c r="D33" s="1"/>
  <c r="E136"/>
  <c r="C136" s="1"/>
  <c r="D136" s="1"/>
  <c r="E213"/>
  <c r="C213" s="1"/>
  <c r="D213" s="1"/>
  <c r="E132"/>
  <c r="C132" s="1"/>
  <c r="D132" s="1"/>
  <c r="E235"/>
  <c r="C235" s="1"/>
  <c r="D235" s="1"/>
  <c r="E150"/>
  <c r="C150" s="1"/>
  <c r="D150" s="1"/>
  <c r="E6"/>
  <c r="C6" s="1"/>
  <c r="D6" s="1"/>
  <c r="E119"/>
  <c r="C119" s="1"/>
  <c r="D119" s="1"/>
  <c r="E192"/>
  <c r="C192" s="1"/>
  <c r="D192" s="1"/>
  <c r="E234"/>
  <c r="C234" s="1"/>
  <c r="D234" s="1"/>
  <c r="E69"/>
  <c r="C69" s="1"/>
  <c r="D69" s="1"/>
  <c r="E44"/>
  <c r="C44" s="1"/>
  <c r="D44" s="1"/>
  <c r="E75"/>
  <c r="C75" s="1"/>
  <c r="D75" s="1"/>
  <c r="E201"/>
  <c r="C201" s="1"/>
  <c r="D201" s="1"/>
  <c r="E137"/>
  <c r="C137" s="1"/>
  <c r="D137" s="1"/>
  <c r="E125"/>
  <c r="C125" s="1"/>
  <c r="D125" s="1"/>
  <c r="E141"/>
  <c r="C141" s="1"/>
  <c r="D141" s="1"/>
  <c r="E230"/>
  <c r="C230" s="1"/>
  <c r="D230" s="1"/>
  <c r="E242"/>
  <c r="C242" s="1"/>
  <c r="D242" s="1"/>
  <c r="E243"/>
  <c r="C243" s="1"/>
  <c r="D243" s="1"/>
  <c r="E214"/>
  <c r="C214" s="1"/>
  <c r="D214" s="1"/>
  <c r="E66"/>
  <c r="C66" s="1"/>
  <c r="D66" s="1"/>
  <c r="E64"/>
  <c r="C64" s="1"/>
  <c r="D64" s="1"/>
  <c r="E80"/>
  <c r="C80" s="1"/>
  <c r="D80" s="1"/>
  <c r="E128"/>
  <c r="C128" s="1"/>
  <c r="D128" s="1"/>
  <c r="E115"/>
  <c r="C115" s="1"/>
  <c r="D115" s="1"/>
  <c r="E92"/>
  <c r="C92" s="1"/>
  <c r="D92" s="1"/>
  <c r="E9"/>
  <c r="C9" s="1"/>
  <c r="D9" s="1"/>
  <c r="E238"/>
  <c r="C238" s="1"/>
  <c r="D238" s="1"/>
  <c r="E217"/>
  <c r="C217" s="1"/>
  <c r="D217" s="1"/>
  <c r="E41"/>
  <c r="C41" s="1"/>
  <c r="D41" s="1"/>
  <c r="E93"/>
  <c r="C93" s="1"/>
  <c r="D93" s="1"/>
  <c r="E120"/>
  <c r="C120" s="1"/>
  <c r="D120" s="1"/>
  <c r="E176"/>
  <c r="C176" s="1"/>
  <c r="D176" s="1"/>
  <c r="E228"/>
  <c r="C228" s="1"/>
  <c r="D228" s="1"/>
  <c r="E30"/>
  <c r="C30" s="1"/>
  <c r="D30" s="1"/>
  <c r="E27"/>
  <c r="C27" s="1"/>
  <c r="D27" s="1"/>
  <c r="E148"/>
  <c r="C148" s="1"/>
  <c r="D148" s="1"/>
  <c r="E73"/>
  <c r="C73" s="1"/>
  <c r="D73" s="1"/>
  <c r="E42"/>
  <c r="C42" s="1"/>
  <c r="D42" s="1"/>
  <c r="E95"/>
  <c r="C95" s="1"/>
  <c r="D95" s="1"/>
  <c r="E25"/>
  <c r="C25" s="1"/>
  <c r="D25" s="1"/>
  <c r="E4"/>
  <c r="C4" s="1"/>
  <c r="D4" s="1"/>
  <c r="E26"/>
  <c r="C26" s="1"/>
  <c r="D26" s="1"/>
  <c r="E144"/>
  <c r="C144" s="1"/>
  <c r="D144" s="1"/>
  <c r="E79"/>
  <c r="C79" s="1"/>
  <c r="D79" s="1"/>
  <c r="E29"/>
  <c r="C29" s="1"/>
  <c r="D29" s="1"/>
  <c r="E260"/>
  <c r="C260" s="1"/>
  <c r="D260" s="1"/>
  <c r="E65"/>
  <c r="C65" s="1"/>
  <c r="D65" s="1"/>
  <c r="E35"/>
  <c r="C35" s="1"/>
  <c r="D35" s="1"/>
  <c r="E127"/>
  <c r="C127" s="1"/>
  <c r="D127" s="1"/>
  <c r="E134"/>
  <c r="C134" s="1"/>
  <c r="D134" s="1"/>
  <c r="E113"/>
  <c r="C113" s="1"/>
  <c r="D113" s="1"/>
  <c r="E15"/>
  <c r="C15" s="1"/>
  <c r="D15" s="1"/>
  <c r="E225"/>
  <c r="C225" s="1"/>
  <c r="D225" s="1"/>
  <c r="E116"/>
  <c r="C116" s="1"/>
  <c r="D116" s="1"/>
  <c r="E55"/>
  <c r="C55" s="1"/>
  <c r="D55" s="1"/>
  <c r="E11"/>
  <c r="C11" s="1"/>
  <c r="D11" s="1"/>
  <c r="E70"/>
  <c r="C70" s="1"/>
  <c r="D70" s="1"/>
  <c r="E131"/>
  <c r="C131" s="1"/>
  <c r="D131" s="1"/>
  <c r="E163"/>
  <c r="C163" s="1"/>
  <c r="D163" s="1"/>
  <c r="E174"/>
  <c r="C174" s="1"/>
  <c r="D174" s="1"/>
  <c r="E54"/>
  <c r="C54" s="1"/>
  <c r="D54" s="1"/>
  <c r="E98"/>
  <c r="C98" s="1"/>
  <c r="D98" s="1"/>
  <c r="E224"/>
  <c r="C224" s="1"/>
  <c r="D224" s="1"/>
  <c r="E111"/>
  <c r="C111" s="1"/>
  <c r="D111" s="1"/>
  <c r="E154"/>
  <c r="C154" s="1"/>
  <c r="D154" s="1"/>
  <c r="E189"/>
  <c r="C189" s="1"/>
  <c r="D189" s="1"/>
  <c r="E62"/>
  <c r="C62" s="1"/>
  <c r="D62" s="1"/>
  <c r="E89"/>
  <c r="C89" s="1"/>
  <c r="D89" s="1"/>
  <c r="E104"/>
  <c r="C104" s="1"/>
  <c r="D104" s="1"/>
  <c r="E133"/>
  <c r="C133" s="1"/>
  <c r="D133" s="1"/>
  <c r="E22"/>
  <c r="C22" s="1"/>
  <c r="D22" s="1"/>
  <c r="E122"/>
  <c r="C122" s="1"/>
  <c r="D122" s="1"/>
  <c r="E202"/>
  <c r="C202" s="1"/>
  <c r="D202" s="1"/>
  <c r="E220"/>
  <c r="C220" s="1"/>
  <c r="D220" s="1"/>
  <c r="E244"/>
  <c r="C244" s="1"/>
  <c r="D244" s="1"/>
  <c r="E63"/>
  <c r="C63" s="1"/>
  <c r="D63" s="1"/>
  <c r="E142"/>
  <c r="C142" s="1"/>
  <c r="D142" s="1"/>
  <c r="E206"/>
  <c r="C206" s="1"/>
  <c r="D206" s="1"/>
  <c r="E226"/>
  <c r="C226" s="1"/>
  <c r="D226" s="1"/>
  <c r="E114"/>
  <c r="C114" s="1"/>
  <c r="D114" s="1"/>
  <c r="E237"/>
  <c r="C237" s="1"/>
  <c r="D237" s="1"/>
  <c r="E48"/>
  <c r="C48" s="1"/>
  <c r="D48" s="1"/>
  <c r="E100"/>
  <c r="C100" s="1"/>
  <c r="D100" s="1"/>
  <c r="E231"/>
  <c r="C231" s="1"/>
  <c r="D231" s="1"/>
  <c r="E171"/>
  <c r="C171" s="1"/>
  <c r="D171" s="1"/>
  <c r="E118"/>
  <c r="C118" s="1"/>
  <c r="D118" s="1"/>
  <c r="E248"/>
  <c r="C248" s="1"/>
  <c r="D248" s="1"/>
  <c r="E108"/>
  <c r="C108" s="1"/>
  <c r="D108" s="1"/>
  <c r="E241"/>
  <c r="C241" s="1"/>
  <c r="D241" s="1"/>
  <c r="E203"/>
  <c r="C203" s="1"/>
  <c r="D203" s="1"/>
  <c r="E59"/>
  <c r="C59" s="1"/>
  <c r="D59" s="1"/>
  <c r="E253"/>
  <c r="C253" s="1"/>
  <c r="D253" s="1"/>
  <c r="E227"/>
  <c r="C227" s="1"/>
  <c r="D227" s="1"/>
  <c r="E105"/>
  <c r="C105" s="1"/>
  <c r="D105" s="1"/>
  <c r="E173"/>
  <c r="C173" s="1"/>
  <c r="D173" s="1"/>
  <c r="E179"/>
  <c r="C179" s="1"/>
  <c r="D179" s="1"/>
  <c r="E256"/>
  <c r="C256" s="1"/>
  <c r="D256" s="1"/>
  <c r="E21"/>
  <c r="C21" s="1"/>
  <c r="D21" s="1"/>
  <c r="E56"/>
  <c r="C56" s="1"/>
  <c r="D56" s="1"/>
  <c r="E159"/>
  <c r="C159" s="1"/>
  <c r="D159" s="1"/>
  <c r="E143"/>
  <c r="C143" s="1"/>
  <c r="D143" s="1"/>
  <c r="E167"/>
  <c r="C167" s="1"/>
  <c r="D167" s="1"/>
  <c r="E251"/>
  <c r="C251" s="1"/>
  <c r="D251" s="1"/>
  <c r="E165"/>
  <c r="C165" s="1"/>
  <c r="D165" s="1"/>
  <c r="E34"/>
  <c r="C34" s="1"/>
  <c r="D34" s="1"/>
  <c r="E172"/>
  <c r="C172" s="1"/>
  <c r="D172" s="1"/>
  <c r="E124"/>
  <c r="C124" s="1"/>
  <c r="D124" s="1"/>
  <c r="E252"/>
  <c r="C252" s="1"/>
  <c r="D252" s="1"/>
  <c r="E28"/>
  <c r="C28" s="1"/>
  <c r="D28" s="1"/>
  <c r="E196"/>
  <c r="C196" s="1"/>
  <c r="D196" s="1"/>
  <c r="E218"/>
  <c r="C218" s="1"/>
  <c r="D218" s="1"/>
  <c r="E8"/>
  <c r="C8" s="1"/>
  <c r="D8" s="1"/>
  <c r="E247"/>
  <c r="C247" s="1"/>
  <c r="D247" s="1"/>
  <c r="E193"/>
  <c r="C193" s="1"/>
  <c r="D193" s="1"/>
  <c r="E20"/>
  <c r="C20" s="1"/>
  <c r="D20" s="1"/>
  <c r="E109"/>
  <c r="C109" s="1"/>
  <c r="D109" s="1"/>
  <c r="E160"/>
  <c r="C160" s="1"/>
  <c r="D160" s="1"/>
  <c r="E259"/>
  <c r="C259" s="1"/>
  <c r="D259" s="1"/>
  <c r="E76"/>
  <c r="C76" s="1"/>
  <c r="D76" s="1"/>
  <c r="E222"/>
  <c r="C222" s="1"/>
  <c r="D222" s="1"/>
  <c r="E182"/>
  <c r="C182" s="1"/>
  <c r="D182" s="1"/>
  <c r="E23"/>
  <c r="C23" s="1"/>
  <c r="D23" s="1"/>
  <c r="E245"/>
  <c r="C245" s="1"/>
  <c r="D245" s="1"/>
  <c r="E130"/>
  <c r="C130" s="1"/>
  <c r="D130" s="1"/>
</calcChain>
</file>

<file path=xl/sharedStrings.xml><?xml version="1.0" encoding="utf-8"?>
<sst xmlns="http://schemas.openxmlformats.org/spreadsheetml/2006/main" count="416" uniqueCount="159">
  <si>
    <t>Nazwisko</t>
  </si>
  <si>
    <t>rok</t>
  </si>
  <si>
    <t>Szkoła</t>
  </si>
  <si>
    <t>dal</t>
  </si>
  <si>
    <t>wzwyż</t>
  </si>
  <si>
    <t>pal</t>
  </si>
  <si>
    <t>Pkt</t>
  </si>
  <si>
    <t>pkt</t>
  </si>
  <si>
    <t>RAZEM</t>
  </si>
  <si>
    <t>PUNKTACJA  SZKÓŁ</t>
  </si>
  <si>
    <t>LP</t>
  </si>
  <si>
    <t>w dal</t>
  </si>
  <si>
    <t>600 m.</t>
  </si>
  <si>
    <t>palantówka</t>
  </si>
  <si>
    <t>Dziewczęta</t>
  </si>
  <si>
    <t>Skok w dal</t>
  </si>
  <si>
    <t>Palantówka</t>
  </si>
  <si>
    <t>Wyniki - 60 m.</t>
  </si>
  <si>
    <t>Wyniki - 600 m.</t>
  </si>
  <si>
    <t>Skok wzwyż</t>
  </si>
  <si>
    <t>Indywidualna</t>
  </si>
  <si>
    <t>DRUŻYNOWO</t>
  </si>
  <si>
    <t>Nr</t>
  </si>
  <si>
    <t>woj.</t>
  </si>
  <si>
    <t>Wietrzyńska Aleksandra</t>
  </si>
  <si>
    <t>Puszczykowo1.</t>
  </si>
  <si>
    <t>Puszczykowo</t>
  </si>
  <si>
    <t>Niedbała Matylda</t>
  </si>
  <si>
    <t>Tężycka Amelia</t>
  </si>
  <si>
    <t>Durczewska Hanna</t>
  </si>
  <si>
    <t>Miśkiewicz Iga</t>
  </si>
  <si>
    <t>Stradomska Aleksandra</t>
  </si>
  <si>
    <t>SZKOŁA</t>
  </si>
  <si>
    <t>Brodka Zofia</t>
  </si>
  <si>
    <t>Puszczykowo2.</t>
  </si>
  <si>
    <t>Gocka Joanna</t>
  </si>
  <si>
    <t>Kleiber Wiktoria</t>
  </si>
  <si>
    <t>Grabia Magdalena</t>
  </si>
  <si>
    <t>Mazur Wiktoria</t>
  </si>
  <si>
    <t>Smoczyk Aleksandra</t>
  </si>
  <si>
    <t>SP 1 Kórnik</t>
  </si>
  <si>
    <t>Kórnik</t>
  </si>
  <si>
    <t>Jakubowska Martyna</t>
  </si>
  <si>
    <t>Kapitan Karolina</t>
  </si>
  <si>
    <t>Wartecka Barbara</t>
  </si>
  <si>
    <t>Wartecka Zofia</t>
  </si>
  <si>
    <t>Rumińska Sylwia</t>
  </si>
  <si>
    <t>SP Radzewo</t>
  </si>
  <si>
    <t>Sułkowska Magdalena</t>
  </si>
  <si>
    <t>Olejniczak Klaudia</t>
  </si>
  <si>
    <t>Frąckowiak Dominika</t>
  </si>
  <si>
    <t>Radziejewsa Agata</t>
  </si>
  <si>
    <t>Matuszewska Weronika</t>
  </si>
  <si>
    <t>Olejnik Łucja</t>
  </si>
  <si>
    <t>SP Pecna</t>
  </si>
  <si>
    <t>Mosina</t>
  </si>
  <si>
    <t>Szrejder Paulina</t>
  </si>
  <si>
    <t>Załuska Klaudia</t>
  </si>
  <si>
    <t>Szeszuła Wiktoria</t>
  </si>
  <si>
    <t>Taciak Monika</t>
  </si>
  <si>
    <t>Walkowska Karina</t>
  </si>
  <si>
    <t>Arning Paulina</t>
  </si>
  <si>
    <t>SP 1 Mosina</t>
  </si>
  <si>
    <t>Rydlewska Małgorzata</t>
  </si>
  <si>
    <t>Madej Martyna</t>
  </si>
  <si>
    <t>Nowakowska Sawa</t>
  </si>
  <si>
    <t>Maćkowiak Wiktoria</t>
  </si>
  <si>
    <t>Napierała Zuzanna</t>
  </si>
  <si>
    <t>Rychły Adrianna</t>
  </si>
  <si>
    <t>SP Stęszew</t>
  </si>
  <si>
    <t>Stęszew</t>
  </si>
  <si>
    <t>Kaczmarek Julia</t>
  </si>
  <si>
    <t>Kocurek Klaudia</t>
  </si>
  <si>
    <t>Tomaszewska Julia</t>
  </si>
  <si>
    <t>Moszner Zofia</t>
  </si>
  <si>
    <t>Grzelczak Anna</t>
  </si>
  <si>
    <t>Gabryelska Joanna</t>
  </si>
  <si>
    <t>SP Lusowo</t>
  </si>
  <si>
    <t>Tarnowo Podgórne</t>
  </si>
  <si>
    <t>Rackowiak Karolina</t>
  </si>
  <si>
    <t>Albrecht Maria</t>
  </si>
  <si>
    <t>Miszczyszyn Julia</t>
  </si>
  <si>
    <t>Jóźwik Anna</t>
  </si>
  <si>
    <t>Janas Martyna</t>
  </si>
  <si>
    <t>Poplik Zuzanna</t>
  </si>
  <si>
    <t>SP Przeźmierowo</t>
  </si>
  <si>
    <t>Galusik Julia</t>
  </si>
  <si>
    <t>Korzec Emilia</t>
  </si>
  <si>
    <t>Sepiół Oliwia</t>
  </si>
  <si>
    <t>Chojnacka Marianna</t>
  </si>
  <si>
    <t>Kluj Aleksandra</t>
  </si>
  <si>
    <t>Ratajczak Klaudia</t>
  </si>
  <si>
    <t>SP 1 Luboń</t>
  </si>
  <si>
    <t>Luboń</t>
  </si>
  <si>
    <t>Molewska Martyna</t>
  </si>
  <si>
    <t>Balwińska Wiktoria</t>
  </si>
  <si>
    <t>Salamończyk Wiktoria</t>
  </si>
  <si>
    <t>Wośkowiak Vanessa</t>
  </si>
  <si>
    <t>Usak Maja</t>
  </si>
  <si>
    <t>Marszałak Aleksandra</t>
  </si>
  <si>
    <t>SP 5 Swarzędz</t>
  </si>
  <si>
    <t>Swarzędz</t>
  </si>
  <si>
    <t>Deka Angelika</t>
  </si>
  <si>
    <t>Kaspruh Emilia</t>
  </si>
  <si>
    <t>Szwed-Kopyto Julia</t>
  </si>
  <si>
    <t>Pośpiech Aleksandra</t>
  </si>
  <si>
    <t>Kasołka Marta</t>
  </si>
  <si>
    <t>Szczepaniak Julia</t>
  </si>
  <si>
    <t>SP Suchy Las</t>
  </si>
  <si>
    <t>Suchy Las</t>
  </si>
  <si>
    <t>Walewska Zuzanna</t>
  </si>
  <si>
    <t>Jasińska Anna</t>
  </si>
  <si>
    <t>Gulczyńaska Marianna</t>
  </si>
  <si>
    <t>Pelichowska Nicol</t>
  </si>
  <si>
    <t>Matczak Jagoda</t>
  </si>
  <si>
    <t>Kapczyńska Daria</t>
  </si>
  <si>
    <t>SP Białężyn</t>
  </si>
  <si>
    <t>Murowana Goślina</t>
  </si>
  <si>
    <t>Anders Anastazja</t>
  </si>
  <si>
    <t>Perka Wiktoria</t>
  </si>
  <si>
    <t>Agaciak Emilia</t>
  </si>
  <si>
    <t>Dabrowska Wiktoria</t>
  </si>
  <si>
    <t>Dabrowska Julia</t>
  </si>
  <si>
    <t>Matusiak Maria</t>
  </si>
  <si>
    <t>SP 2 Luboń</t>
  </si>
  <si>
    <t>Urbaniak Jagoda</t>
  </si>
  <si>
    <t>Matuszczak Gabrysia</t>
  </si>
  <si>
    <t>Balcerek Agnieszka</t>
  </si>
  <si>
    <t>Węglarz Emilia</t>
  </si>
  <si>
    <t>Kaniewska Lidia</t>
  </si>
  <si>
    <t>SP Rokietnica</t>
  </si>
  <si>
    <t>Rokietnica</t>
  </si>
  <si>
    <t>Iwańska Nicola</t>
  </si>
  <si>
    <t>Gicala Maria</t>
  </si>
  <si>
    <t>Nobik Alicja</t>
  </si>
  <si>
    <t>Cicha Julia</t>
  </si>
  <si>
    <t>SP Modrze</t>
  </si>
  <si>
    <t>Cicha Natalia</t>
  </si>
  <si>
    <t>Józefiak Katarzyna</t>
  </si>
  <si>
    <t>Pawlak Sandra</t>
  </si>
  <si>
    <t>Piechowiak Samanta</t>
  </si>
  <si>
    <t>Rychlik Martyna</t>
  </si>
  <si>
    <t>SP Dąbrowa</t>
  </si>
  <si>
    <t>Dopiewo</t>
  </si>
  <si>
    <t>Boruszak Marta</t>
  </si>
  <si>
    <t>SP Kostrzyn</t>
  </si>
  <si>
    <t>Kostrzyn</t>
  </si>
  <si>
    <t>Dobrogojska Emilia</t>
  </si>
  <si>
    <t>Dymarska Patrycja</t>
  </si>
  <si>
    <t>czubak marta</t>
  </si>
  <si>
    <t>Gawron Dominika</t>
  </si>
  <si>
    <t>Kopeć Martyna</t>
  </si>
  <si>
    <t>Tomicka Wiktoria</t>
  </si>
  <si>
    <t>SP Kobylnica</t>
  </si>
  <si>
    <t>Wiśniewska Weronika</t>
  </si>
  <si>
    <t>Kowalska Natalia</t>
  </si>
  <si>
    <t>Wekwert Katarzyna</t>
  </si>
  <si>
    <t>Pawlak Adrianna</t>
  </si>
  <si>
    <t>Konarska Katarzyna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</si>
</sst>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/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2" fontId="2" fillId="6" borderId="1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5" fillId="7" borderId="1" xfId="1" applyNumberFormat="1" applyFill="1" applyBorder="1" applyAlignment="1">
      <alignment horizontal="center"/>
    </xf>
    <xf numFmtId="2" fontId="5" fillId="7" borderId="1" xfId="1" applyNumberFormat="1" applyFill="1" applyBorder="1"/>
    <xf numFmtId="2" fontId="6" fillId="7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2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/>
    <xf numFmtId="2" fontId="8" fillId="7" borderId="1" xfId="0" applyNumberFormat="1" applyFont="1" applyFill="1" applyBorder="1" applyAlignment="1">
      <alignment horizontal="center"/>
    </xf>
    <xf numFmtId="0" fontId="10" fillId="0" borderId="1" xfId="0" applyFont="1" applyBorder="1"/>
    <xf numFmtId="2" fontId="8" fillId="2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2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2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shrinkToFit="1"/>
    </xf>
    <xf numFmtId="0" fontId="10" fillId="0" borderId="1" xfId="0" applyFont="1" applyBorder="1" applyAlignment="1">
      <alignment shrinkToFit="1"/>
    </xf>
    <xf numFmtId="0" fontId="10" fillId="4" borderId="1" xfId="0" applyFont="1" applyFill="1" applyBorder="1" applyAlignment="1">
      <alignment shrinkToFit="1"/>
    </xf>
    <xf numFmtId="0" fontId="9" fillId="0" borderId="1" xfId="0" applyFont="1" applyBorder="1" applyAlignment="1">
      <alignment shrinkToFit="1"/>
    </xf>
    <xf numFmtId="0" fontId="8" fillId="7" borderId="1" xfId="0" applyFont="1" applyFill="1" applyBorder="1" applyAlignment="1">
      <alignment horizontal="center" shrinkToFit="1"/>
    </xf>
    <xf numFmtId="0" fontId="10" fillId="4" borderId="1" xfId="0" applyFont="1" applyFill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2" fillId="0" borderId="1" xfId="0" applyFont="1" applyBorder="1" applyAlignment="1">
      <alignment horizontal="left" shrinkToFi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shrinkToFit="1"/>
    </xf>
    <xf numFmtId="0" fontId="12" fillId="9" borderId="1" xfId="0" applyFont="1" applyFill="1" applyBorder="1" applyAlignment="1">
      <alignment horizontal="center" shrinkToFit="1"/>
    </xf>
    <xf numFmtId="0" fontId="12" fillId="9" borderId="1" xfId="0" applyFont="1" applyFill="1" applyBorder="1" applyAlignment="1">
      <alignment horizontal="left" shrinkToFit="1"/>
    </xf>
    <xf numFmtId="2" fontId="8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shrinkToFit="1"/>
    </xf>
    <xf numFmtId="0" fontId="10" fillId="9" borderId="1" xfId="0" applyFont="1" applyFill="1" applyBorder="1" applyAlignment="1">
      <alignment horizont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10" borderId="1" xfId="0" applyFill="1" applyBorder="1"/>
    <xf numFmtId="0" fontId="0" fillId="0" borderId="1" xfId="0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</cellXfs>
  <cellStyles count="2">
    <cellStyle name="Normalny" xfId="0" builtinId="0"/>
    <cellStyle name="Normalny_TABEL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0"/>
  <sheetViews>
    <sheetView workbookViewId="0">
      <selection activeCell="C6" sqref="C6"/>
    </sheetView>
  </sheetViews>
  <sheetFormatPr defaultRowHeight="12.75"/>
  <cols>
    <col min="1" max="1" width="33.7109375" style="44" customWidth="1"/>
    <col min="3" max="3" width="27.85546875" style="11" customWidth="1"/>
    <col min="4" max="4" width="22.5703125" customWidth="1"/>
    <col min="5" max="5" width="9.140625" style="27"/>
    <col min="15" max="15" width="9.140625" style="27"/>
    <col min="16" max="16" width="18.140625" customWidth="1"/>
    <col min="17" max="18" width="9.140625" style="27"/>
  </cols>
  <sheetData>
    <row r="1" spans="2:21">
      <c r="B1" s="44"/>
      <c r="C1" s="45"/>
      <c r="D1" s="44"/>
      <c r="E1" s="46"/>
      <c r="F1" s="44"/>
    </row>
    <row r="2" spans="2:21" ht="20.25">
      <c r="B2" s="44"/>
      <c r="C2" s="47" t="s">
        <v>15</v>
      </c>
      <c r="D2" s="44"/>
      <c r="E2" s="46"/>
      <c r="F2" s="44"/>
    </row>
    <row r="3" spans="2:21">
      <c r="B3" s="44"/>
      <c r="C3" s="48" t="s">
        <v>14</v>
      </c>
      <c r="D3" s="44"/>
      <c r="E3" s="46"/>
      <c r="F3" s="44"/>
    </row>
    <row r="4" spans="2:21">
      <c r="B4" s="68">
        <v>1</v>
      </c>
      <c r="C4" s="69" t="str">
        <f t="shared" ref="C4:C67" si="0">VLOOKUP(E4,O$4:P$260,2,FALSE)</f>
        <v>Usak Maja</v>
      </c>
      <c r="D4" s="71" t="str">
        <f>VLOOKUP(C4,PROTOKOŁY!$B$2:$D$300,3,FALSE)</f>
        <v>SP 1 Luboń</v>
      </c>
      <c r="E4" s="72">
        <f>LARGE(O$4:O$260,U4)</f>
        <v>4.3000077999999995</v>
      </c>
      <c r="O4" s="27">
        <f>S4+T4</f>
        <v>3.9400010000000001</v>
      </c>
      <c r="P4" t="str">
        <f>PROTOKOŁY!B2</f>
        <v>Wietrzyńska Aleksandra</v>
      </c>
      <c r="R4" s="42">
        <f>PROTOKOŁY!H2</f>
        <v>3.94</v>
      </c>
      <c r="S4" s="42">
        <f>R4</f>
        <v>3.94</v>
      </c>
      <c r="T4">
        <v>9.9999999999999995E-7</v>
      </c>
      <c r="U4" s="12">
        <v>1</v>
      </c>
    </row>
    <row r="5" spans="2:21">
      <c r="B5" s="68">
        <v>2</v>
      </c>
      <c r="C5" s="69" t="str">
        <f t="shared" si="0"/>
        <v>Arning Paulina</v>
      </c>
      <c r="D5" s="71" t="str">
        <f>VLOOKUP(C5,PROTOKOŁY!$B$2:$D$300,3,FALSE)</f>
        <v>SP 1 Mosina</v>
      </c>
      <c r="E5" s="72">
        <f t="shared" ref="E5:E68" si="1">LARGE(O$4:O$260,U5)</f>
        <v>4.2500045000000002</v>
      </c>
      <c r="O5" s="27">
        <f t="shared" ref="O5:O68" si="2">S5+T5</f>
        <v>3.5000011</v>
      </c>
      <c r="P5" t="str">
        <f>PROTOKOŁY!B3</f>
        <v>Niedbała Matylda</v>
      </c>
      <c r="R5" s="42">
        <f>PROTOKOŁY!H3</f>
        <v>3.5</v>
      </c>
      <c r="S5" s="42">
        <f t="shared" ref="S5:S68" si="3">R5</f>
        <v>3.5</v>
      </c>
      <c r="T5">
        <v>1.1000000000000001E-6</v>
      </c>
      <c r="U5" s="12">
        <v>2</v>
      </c>
    </row>
    <row r="6" spans="2:21">
      <c r="B6" s="68">
        <v>3</v>
      </c>
      <c r="C6" s="69" t="str">
        <f t="shared" si="0"/>
        <v>Cicha Julia</v>
      </c>
      <c r="D6" s="71" t="str">
        <f>VLOOKUP(C6,PROTOKOŁY!$B$2:$D$300,3,FALSE)</f>
        <v>SP Modrze</v>
      </c>
      <c r="E6" s="72">
        <f t="shared" si="1"/>
        <v>4.1400115</v>
      </c>
      <c r="O6" s="27">
        <f t="shared" si="2"/>
        <v>3.7400012</v>
      </c>
      <c r="P6" t="str">
        <f>PROTOKOŁY!B4</f>
        <v>Tężycka Amelia</v>
      </c>
      <c r="R6" s="42">
        <f>PROTOKOŁY!H4</f>
        <v>3.74</v>
      </c>
      <c r="S6" s="42">
        <f t="shared" si="3"/>
        <v>3.74</v>
      </c>
      <c r="T6">
        <v>1.1999999999999999E-6</v>
      </c>
      <c r="U6" s="12">
        <v>3</v>
      </c>
    </row>
    <row r="7" spans="2:21">
      <c r="B7" s="68">
        <v>4</v>
      </c>
      <c r="C7" s="69" t="str">
        <f t="shared" si="0"/>
        <v>Matusiak Maria</v>
      </c>
      <c r="D7" s="71" t="str">
        <f>VLOOKUP(C7,PROTOKOŁY!$B$2:$D$300,3,FALSE)</f>
        <v>SP 2 Luboń</v>
      </c>
      <c r="E7" s="72">
        <f t="shared" si="1"/>
        <v>4.1200101</v>
      </c>
      <c r="O7" s="27">
        <f t="shared" si="2"/>
        <v>3.9000013</v>
      </c>
      <c r="P7" t="str">
        <f>PROTOKOŁY!B5</f>
        <v>Durczewska Hanna</v>
      </c>
      <c r="R7" s="42">
        <f>PROTOKOŁY!H5</f>
        <v>3.9</v>
      </c>
      <c r="S7" s="42">
        <f t="shared" si="3"/>
        <v>3.9</v>
      </c>
      <c r="T7">
        <v>1.2999999999999998E-6</v>
      </c>
      <c r="U7" s="12">
        <v>4</v>
      </c>
    </row>
    <row r="8" spans="2:21">
      <c r="B8" s="68">
        <v>5</v>
      </c>
      <c r="C8" s="69" t="str">
        <f t="shared" si="0"/>
        <v>Tomaszewska Julia</v>
      </c>
      <c r="D8" s="71" t="str">
        <f>VLOOKUP(C8,PROTOKOŁY!$B$2:$D$300,3,FALSE)</f>
        <v>SP Stęszew</v>
      </c>
      <c r="E8" s="72">
        <f t="shared" si="1"/>
        <v>4.1000055</v>
      </c>
      <c r="O8" s="27">
        <f t="shared" si="2"/>
        <v>3.5800014</v>
      </c>
      <c r="P8" t="str">
        <f>PROTOKOŁY!B6</f>
        <v>Miśkiewicz Iga</v>
      </c>
      <c r="R8" s="42">
        <f>PROTOKOŁY!H6</f>
        <v>3.58</v>
      </c>
      <c r="S8" s="42">
        <f t="shared" si="3"/>
        <v>3.58</v>
      </c>
      <c r="T8">
        <v>1.3999999999999999E-6</v>
      </c>
      <c r="U8" s="12">
        <v>5</v>
      </c>
    </row>
    <row r="9" spans="2:21">
      <c r="B9" s="68">
        <v>6</v>
      </c>
      <c r="C9" s="69" t="str">
        <f t="shared" si="0"/>
        <v>Anders Anastazja</v>
      </c>
      <c r="D9" s="71" t="str">
        <f>VLOOKUP(C9,PROTOKOŁY!$B$2:$D$300,3,FALSE)</f>
        <v>SP Białężyn</v>
      </c>
      <c r="E9" s="72">
        <f t="shared" si="1"/>
        <v>4.0800095000000001</v>
      </c>
      <c r="O9" s="27">
        <f t="shared" si="2"/>
        <v>3.4800015000000002</v>
      </c>
      <c r="P9" t="str">
        <f>PROTOKOŁY!B7</f>
        <v>Stradomska Aleksandra</v>
      </c>
      <c r="R9" s="42">
        <f>PROTOKOŁY!H7</f>
        <v>3.48</v>
      </c>
      <c r="S9" s="42">
        <f t="shared" si="3"/>
        <v>3.48</v>
      </c>
      <c r="T9">
        <v>1.5E-6</v>
      </c>
      <c r="U9" s="12">
        <v>6</v>
      </c>
    </row>
    <row r="10" spans="2:21">
      <c r="B10" s="68">
        <v>7</v>
      </c>
      <c r="C10" s="69" t="str">
        <f t="shared" si="0"/>
        <v>Gabryelska Joanna</v>
      </c>
      <c r="D10" s="71" t="str">
        <f>VLOOKUP(C10,PROTOKOŁY!$B$2:$D$300,3,FALSE)</f>
        <v>SP Lusowo</v>
      </c>
      <c r="E10" s="72">
        <f t="shared" si="1"/>
        <v>4.0400058999999997</v>
      </c>
      <c r="O10" s="27">
        <f t="shared" si="2"/>
        <v>1.5999999999999999E-6</v>
      </c>
      <c r="P10" t="str">
        <f>PROTOKOŁY!B8</f>
        <v>SZKOŁA</v>
      </c>
      <c r="R10" s="42">
        <f>PROTOKOŁY!H8</f>
        <v>0</v>
      </c>
      <c r="S10" s="42">
        <f t="shared" si="3"/>
        <v>0</v>
      </c>
      <c r="T10">
        <v>1.5999999999999999E-6</v>
      </c>
      <c r="U10" s="12">
        <v>7</v>
      </c>
    </row>
    <row r="11" spans="2:21">
      <c r="B11" s="68">
        <v>8</v>
      </c>
      <c r="C11" s="69" t="str">
        <f t="shared" si="0"/>
        <v>Poplik Zuzanna</v>
      </c>
      <c r="D11" s="71" t="str">
        <f>VLOOKUP(C11,PROTOKOŁY!$B$2:$D$300,3,FALSE)</f>
        <v>SP Przeźmierowo</v>
      </c>
      <c r="E11" s="72">
        <f t="shared" si="1"/>
        <v>4.0200065999999994</v>
      </c>
      <c r="O11" s="27">
        <f t="shared" si="2"/>
        <v>3.2800016999999997</v>
      </c>
      <c r="P11" t="str">
        <f>PROTOKOŁY!B9</f>
        <v>Brodka Zofia</v>
      </c>
      <c r="R11" s="42">
        <f>PROTOKOŁY!H9</f>
        <v>3.28</v>
      </c>
      <c r="S11" s="42">
        <f t="shared" si="3"/>
        <v>3.28</v>
      </c>
      <c r="T11">
        <v>1.6999999999999998E-6</v>
      </c>
      <c r="U11" s="12">
        <v>8</v>
      </c>
    </row>
    <row r="12" spans="2:21">
      <c r="B12" s="68">
        <v>9</v>
      </c>
      <c r="C12" s="69" t="str">
        <f t="shared" si="0"/>
        <v>Urbaniak Jagoda</v>
      </c>
      <c r="D12" s="71" t="str">
        <f>VLOOKUP(C12,PROTOKOŁY!$B$2:$D$300,3,FALSE)</f>
        <v>SP 2 Luboń</v>
      </c>
      <c r="E12" s="72">
        <f t="shared" si="1"/>
        <v>4.0000102000000002</v>
      </c>
      <c r="O12" s="27">
        <f t="shared" si="2"/>
        <v>3.9100018000000003</v>
      </c>
      <c r="P12" t="str">
        <f>PROTOKOŁY!B10</f>
        <v>Gocka Joanna</v>
      </c>
      <c r="R12" s="42">
        <f>PROTOKOŁY!H10</f>
        <v>3.91</v>
      </c>
      <c r="S12" s="42">
        <f t="shared" si="3"/>
        <v>3.91</v>
      </c>
      <c r="T12">
        <v>1.7999999999999999E-6</v>
      </c>
      <c r="U12" s="12">
        <v>9</v>
      </c>
    </row>
    <row r="13" spans="2:21">
      <c r="B13" s="68">
        <v>10</v>
      </c>
      <c r="C13" s="69" t="str">
        <f t="shared" si="0"/>
        <v>Ratajczak Klaudia</v>
      </c>
      <c r="D13" s="71" t="str">
        <f>VLOOKUP(C13,PROTOKOŁY!$B$2:$D$300,3,FALSE)</f>
        <v>SP 1 Luboń</v>
      </c>
      <c r="E13" s="72">
        <f t="shared" si="1"/>
        <v>4.0000073</v>
      </c>
      <c r="O13" s="27">
        <f t="shared" si="2"/>
        <v>3.8200018999999998</v>
      </c>
      <c r="P13" t="str">
        <f>PROTOKOŁY!B11</f>
        <v>Kleiber Wiktoria</v>
      </c>
      <c r="R13" s="42">
        <f>PROTOKOŁY!H11</f>
        <v>3.82</v>
      </c>
      <c r="S13" s="42">
        <f t="shared" si="3"/>
        <v>3.82</v>
      </c>
      <c r="T13">
        <v>1.9E-6</v>
      </c>
      <c r="U13" s="12">
        <v>10</v>
      </c>
    </row>
    <row r="14" spans="2:21">
      <c r="B14" s="68">
        <v>11</v>
      </c>
      <c r="C14" s="69" t="str">
        <f t="shared" si="0"/>
        <v>Rackowiak Karolina</v>
      </c>
      <c r="D14" s="71" t="str">
        <f>VLOOKUP(C14,PROTOKOŁY!$B$2:$D$300,3,FALSE)</f>
        <v>SP Lusowo</v>
      </c>
      <c r="E14" s="72">
        <f t="shared" si="1"/>
        <v>4.000006</v>
      </c>
      <c r="O14" s="27">
        <f t="shared" si="2"/>
        <v>4.0000020000000003</v>
      </c>
      <c r="P14" t="str">
        <f>PROTOKOŁY!B12</f>
        <v>Grabia Magdalena</v>
      </c>
      <c r="R14" s="42">
        <f>PROTOKOŁY!H12</f>
        <v>4</v>
      </c>
      <c r="S14" s="42">
        <f t="shared" si="3"/>
        <v>4</v>
      </c>
      <c r="T14">
        <v>1.9999999999999999E-6</v>
      </c>
      <c r="U14" s="12">
        <v>11</v>
      </c>
    </row>
    <row r="15" spans="2:21">
      <c r="B15" s="68">
        <v>12</v>
      </c>
      <c r="C15" s="69" t="str">
        <f t="shared" si="0"/>
        <v>Szeszuła Wiktoria</v>
      </c>
      <c r="D15" s="71" t="str">
        <f>VLOOKUP(C15,PROTOKOŁY!$B$2:$D$300,3,FALSE)</f>
        <v>SP Pecna</v>
      </c>
      <c r="E15" s="72">
        <f t="shared" si="1"/>
        <v>4.0000041</v>
      </c>
      <c r="O15" s="27">
        <f t="shared" si="2"/>
        <v>3.6400021000000002</v>
      </c>
      <c r="P15" t="str">
        <f>PROTOKOŁY!B13</f>
        <v>Mazur Wiktoria</v>
      </c>
      <c r="R15" s="42">
        <f>PROTOKOŁY!H13</f>
        <v>3.64</v>
      </c>
      <c r="S15" s="42">
        <f t="shared" si="3"/>
        <v>3.64</v>
      </c>
      <c r="T15">
        <v>2.1000000000000002E-6</v>
      </c>
      <c r="U15" s="12">
        <v>12</v>
      </c>
    </row>
    <row r="16" spans="2:21">
      <c r="B16" s="68">
        <v>13</v>
      </c>
      <c r="C16" s="69" t="str">
        <f t="shared" si="0"/>
        <v>Grabia Magdalena</v>
      </c>
      <c r="D16" s="71" t="str">
        <f>VLOOKUP(C16,PROTOKOŁY!$B$2:$D$300,3,FALSE)</f>
        <v>Puszczykowo2.</v>
      </c>
      <c r="E16" s="72">
        <f t="shared" si="1"/>
        <v>4.0000020000000003</v>
      </c>
      <c r="O16" s="27">
        <f t="shared" si="2"/>
        <v>2.2000000000000001E-6</v>
      </c>
      <c r="P16">
        <f>PROTOKOŁY!B14</f>
        <v>0</v>
      </c>
      <c r="R16" s="42">
        <f>PROTOKOŁY!H14</f>
        <v>0</v>
      </c>
      <c r="S16" s="42">
        <f t="shared" si="3"/>
        <v>0</v>
      </c>
      <c r="T16">
        <v>2.2000000000000001E-6</v>
      </c>
      <c r="U16" s="12">
        <v>13</v>
      </c>
    </row>
    <row r="17" spans="2:21">
      <c r="B17" s="68">
        <v>14</v>
      </c>
      <c r="C17" s="69" t="str">
        <f t="shared" si="0"/>
        <v>Agaciak Emilia</v>
      </c>
      <c r="D17" s="71" t="str">
        <f>VLOOKUP(C17,PROTOKOŁY!$B$2:$D$300,3,FALSE)</f>
        <v>SP Białężyn</v>
      </c>
      <c r="E17" s="72">
        <f t="shared" si="1"/>
        <v>3.9600097000000001</v>
      </c>
      <c r="O17" s="27">
        <f t="shared" si="2"/>
        <v>2.3E-6</v>
      </c>
      <c r="P17" t="str">
        <f>PROTOKOŁY!B15</f>
        <v>SZKOŁA</v>
      </c>
      <c r="R17" s="42">
        <f>PROTOKOŁY!H15</f>
        <v>0</v>
      </c>
      <c r="S17" s="42">
        <f t="shared" si="3"/>
        <v>0</v>
      </c>
      <c r="T17">
        <v>2.3E-6</v>
      </c>
      <c r="U17" s="12">
        <v>14</v>
      </c>
    </row>
    <row r="18" spans="2:21">
      <c r="B18" s="68">
        <v>15</v>
      </c>
      <c r="C18" s="69" t="str">
        <f t="shared" si="0"/>
        <v>Dobrogojska Emilia</v>
      </c>
      <c r="D18" s="71" t="str">
        <f>VLOOKUP(C18,PROTOKOŁY!$B$2:$D$300,3,FALSE)</f>
        <v>SP Kostrzyn</v>
      </c>
      <c r="E18" s="72">
        <f t="shared" si="1"/>
        <v>3.9500130000000002</v>
      </c>
      <c r="O18" s="27">
        <f t="shared" si="2"/>
        <v>3.7500024000000001</v>
      </c>
      <c r="P18" t="str">
        <f>PROTOKOŁY!B16</f>
        <v>Smoczyk Aleksandra</v>
      </c>
      <c r="R18" s="42">
        <f>PROTOKOŁY!H16</f>
        <v>3.75</v>
      </c>
      <c r="S18" s="42">
        <f t="shared" si="3"/>
        <v>3.75</v>
      </c>
      <c r="T18">
        <v>2.3999999999999999E-6</v>
      </c>
      <c r="U18" s="12">
        <v>15</v>
      </c>
    </row>
    <row r="19" spans="2:21">
      <c r="B19" s="68">
        <v>16</v>
      </c>
      <c r="C19" s="69" t="str">
        <f t="shared" si="0"/>
        <v>Wietrzyńska Aleksandra</v>
      </c>
      <c r="D19" s="71" t="str">
        <f>VLOOKUP(C19,PROTOKOŁY!$B$2:$D$300,3,FALSE)</f>
        <v>Puszczykowo1.</v>
      </c>
      <c r="E19" s="72">
        <f t="shared" si="1"/>
        <v>3.9400010000000001</v>
      </c>
      <c r="O19" s="27">
        <f t="shared" si="2"/>
        <v>3.5100024999999997</v>
      </c>
      <c r="P19" t="str">
        <f>PROTOKOŁY!B17</f>
        <v>Jakubowska Martyna</v>
      </c>
      <c r="R19" s="42">
        <f>PROTOKOŁY!H17</f>
        <v>3.51</v>
      </c>
      <c r="S19" s="42">
        <f t="shared" si="3"/>
        <v>3.51</v>
      </c>
      <c r="T19">
        <v>2.4999999999999998E-6</v>
      </c>
      <c r="U19" s="12">
        <v>16</v>
      </c>
    </row>
    <row r="20" spans="2:21">
      <c r="B20" s="68">
        <v>17</v>
      </c>
      <c r="C20" s="69" t="str">
        <f t="shared" si="0"/>
        <v>Nowakowska Sawa</v>
      </c>
      <c r="D20" s="71" t="str">
        <f>VLOOKUP(C20,PROTOKOŁY!$B$2:$D$300,3,FALSE)</f>
        <v>SP 1 Mosina</v>
      </c>
      <c r="E20" s="72">
        <f t="shared" si="1"/>
        <v>3.9300048000000003</v>
      </c>
      <c r="O20" s="27">
        <f t="shared" si="2"/>
        <v>3.2200026000000004</v>
      </c>
      <c r="P20" t="str">
        <f>PROTOKOŁY!B18</f>
        <v>Kapitan Karolina</v>
      </c>
      <c r="R20" s="42">
        <f>PROTOKOŁY!H18</f>
        <v>3.22</v>
      </c>
      <c r="S20" s="42">
        <f t="shared" si="3"/>
        <v>3.22</v>
      </c>
      <c r="T20">
        <v>2.5999999999999997E-6</v>
      </c>
      <c r="U20" s="12">
        <v>17</v>
      </c>
    </row>
    <row r="21" spans="2:21">
      <c r="B21" s="68">
        <v>18</v>
      </c>
      <c r="C21" s="69" t="str">
        <f t="shared" si="0"/>
        <v>Konarska Katarzyna</v>
      </c>
      <c r="D21" s="71" t="str">
        <f>VLOOKUP(C21,PROTOKOŁY!$B$2:$D$300,3,FALSE)</f>
        <v>SP 2 Luboń</v>
      </c>
      <c r="E21" s="72">
        <f t="shared" si="1"/>
        <v>3.9200103999999998</v>
      </c>
      <c r="O21" s="27">
        <f t="shared" si="2"/>
        <v>3.2300027</v>
      </c>
      <c r="P21" t="str">
        <f>PROTOKOŁY!B19</f>
        <v>Wartecka Barbara</v>
      </c>
      <c r="R21" s="42">
        <f>PROTOKOŁY!H19</f>
        <v>3.23</v>
      </c>
      <c r="S21" s="42">
        <f t="shared" si="3"/>
        <v>3.23</v>
      </c>
      <c r="T21">
        <v>2.6999999999999996E-6</v>
      </c>
      <c r="U21" s="12">
        <v>18</v>
      </c>
    </row>
    <row r="22" spans="2:21">
      <c r="B22" s="68">
        <v>19</v>
      </c>
      <c r="C22" s="69" t="str">
        <f t="shared" si="0"/>
        <v>Gocka Joanna</v>
      </c>
      <c r="D22" s="71" t="str">
        <f>VLOOKUP(C22,PROTOKOŁY!$B$2:$D$300,3,FALSE)</f>
        <v>Puszczykowo2.</v>
      </c>
      <c r="E22" s="72">
        <f t="shared" si="1"/>
        <v>3.9100018000000003</v>
      </c>
      <c r="O22" s="27">
        <f t="shared" si="2"/>
        <v>3.6200028</v>
      </c>
      <c r="P22" t="str">
        <f>PROTOKOŁY!B20</f>
        <v>Wartecka Zofia</v>
      </c>
      <c r="R22" s="42">
        <f>PROTOKOŁY!H20</f>
        <v>3.62</v>
      </c>
      <c r="S22" s="42">
        <f t="shared" si="3"/>
        <v>3.62</v>
      </c>
      <c r="T22">
        <v>2.7999999999999999E-6</v>
      </c>
      <c r="U22" s="12">
        <v>19</v>
      </c>
    </row>
    <row r="23" spans="2:21">
      <c r="B23" s="68">
        <v>20</v>
      </c>
      <c r="C23" s="69" t="str">
        <f t="shared" si="0"/>
        <v>Kapczyńska Daria</v>
      </c>
      <c r="D23" s="71" t="str">
        <f>VLOOKUP(C23,PROTOKOŁY!$B$2:$D$300,3,FALSE)</f>
        <v>SP Białężyn</v>
      </c>
      <c r="E23" s="72">
        <f t="shared" si="1"/>
        <v>3.9000094000000001</v>
      </c>
      <c r="O23" s="27">
        <f t="shared" si="2"/>
        <v>2.9000000000000002E-6</v>
      </c>
      <c r="P23">
        <f>PROTOKOŁY!B21</f>
        <v>0</v>
      </c>
      <c r="R23" s="42">
        <f>PROTOKOŁY!H21</f>
        <v>0</v>
      </c>
      <c r="S23" s="42">
        <f t="shared" si="3"/>
        <v>0</v>
      </c>
      <c r="T23">
        <v>2.9000000000000002E-6</v>
      </c>
      <c r="U23" s="12">
        <v>20</v>
      </c>
    </row>
    <row r="24" spans="2:21">
      <c r="B24" s="52">
        <v>21</v>
      </c>
      <c r="C24" s="40" t="str">
        <f t="shared" si="0"/>
        <v>Szwed-Kopyto Julia</v>
      </c>
      <c r="D24" s="51" t="str">
        <f>VLOOKUP(C24,PROTOKOŁY!$B$2:$D$300,3,FALSE)</f>
        <v>SP 5 Swarzędz</v>
      </c>
      <c r="E24" s="28">
        <f t="shared" si="1"/>
        <v>3.9000083000000001</v>
      </c>
      <c r="O24" s="27">
        <f t="shared" si="2"/>
        <v>3.0000000000000001E-6</v>
      </c>
      <c r="P24" t="str">
        <f>PROTOKOŁY!B22</f>
        <v>SZKOŁA</v>
      </c>
      <c r="R24" s="42">
        <f>PROTOKOŁY!H22</f>
        <v>0</v>
      </c>
      <c r="S24" s="42">
        <f t="shared" si="3"/>
        <v>0</v>
      </c>
      <c r="T24">
        <v>3.0000000000000001E-6</v>
      </c>
      <c r="U24" s="12">
        <v>21</v>
      </c>
    </row>
    <row r="25" spans="2:21">
      <c r="B25" s="52">
        <v>22</v>
      </c>
      <c r="C25" s="40" t="str">
        <f t="shared" si="0"/>
        <v>Kaczmarek Julia</v>
      </c>
      <c r="D25" s="51" t="str">
        <f>VLOOKUP(C25,PROTOKOŁY!$B$2:$D$300,3,FALSE)</f>
        <v>SP Stęszew</v>
      </c>
      <c r="E25" s="28">
        <f t="shared" si="1"/>
        <v>3.9000053000000001</v>
      </c>
      <c r="O25" s="27">
        <f t="shared" si="2"/>
        <v>3.6000030999999999</v>
      </c>
      <c r="P25" t="str">
        <f>PROTOKOŁY!B23</f>
        <v>Rumińska Sylwia</v>
      </c>
      <c r="R25" s="42">
        <f>PROTOKOŁY!H23</f>
        <v>3.6</v>
      </c>
      <c r="S25" s="42">
        <f t="shared" si="3"/>
        <v>3.6</v>
      </c>
      <c r="T25">
        <v>3.1E-6</v>
      </c>
      <c r="U25" s="12">
        <v>22</v>
      </c>
    </row>
    <row r="26" spans="2:21">
      <c r="B26" s="52">
        <v>23</v>
      </c>
      <c r="C26" s="40" t="str">
        <f t="shared" si="0"/>
        <v>Durczewska Hanna</v>
      </c>
      <c r="D26" s="51" t="str">
        <f>VLOOKUP(C26,PROTOKOŁY!$B$2:$D$300,3,FALSE)</f>
        <v>Puszczykowo1.</v>
      </c>
      <c r="E26" s="28">
        <f t="shared" si="1"/>
        <v>3.9000013</v>
      </c>
      <c r="O26" s="27">
        <f t="shared" si="2"/>
        <v>3.8000031999999999</v>
      </c>
      <c r="P26" t="str">
        <f>PROTOKOŁY!B24</f>
        <v>Sułkowska Magdalena</v>
      </c>
      <c r="R26" s="42">
        <f>PROTOKOŁY!H24</f>
        <v>3.8</v>
      </c>
      <c r="S26" s="42">
        <f t="shared" si="3"/>
        <v>3.8</v>
      </c>
      <c r="T26">
        <v>3.1999999999999999E-6</v>
      </c>
      <c r="U26" s="12">
        <v>23</v>
      </c>
    </row>
    <row r="27" spans="2:21">
      <c r="B27" s="52">
        <v>24</v>
      </c>
      <c r="C27" s="40" t="str">
        <f t="shared" si="0"/>
        <v>Węglarz Emilia</v>
      </c>
      <c r="D27" s="51" t="str">
        <f>VLOOKUP(C27,PROTOKOŁY!$B$2:$D$300,3,FALSE)</f>
        <v>SP 2 Luboń</v>
      </c>
      <c r="E27" s="28">
        <f t="shared" si="1"/>
        <v>3.8800105999999999</v>
      </c>
      <c r="O27" s="27">
        <f t="shared" si="2"/>
        <v>3.4800032999999999</v>
      </c>
      <c r="P27" t="str">
        <f>PROTOKOŁY!B25</f>
        <v>Olejniczak Klaudia</v>
      </c>
      <c r="R27" s="42">
        <f>PROTOKOŁY!H25</f>
        <v>3.48</v>
      </c>
      <c r="S27" s="42">
        <f t="shared" si="3"/>
        <v>3.48</v>
      </c>
      <c r="T27">
        <v>3.2999999999999997E-6</v>
      </c>
      <c r="U27" s="12">
        <v>24</v>
      </c>
    </row>
    <row r="28" spans="2:21">
      <c r="B28" s="52">
        <v>25</v>
      </c>
      <c r="C28" s="40" t="str">
        <f t="shared" si="0"/>
        <v>Pelichowska Nicol</v>
      </c>
      <c r="D28" s="51" t="str">
        <f>VLOOKUP(C28,PROTOKOŁY!$B$2:$D$300,3,FALSE)</f>
        <v>SP Suchy Las</v>
      </c>
      <c r="E28" s="28">
        <f t="shared" si="1"/>
        <v>3.8500091000000003</v>
      </c>
      <c r="O28" s="27">
        <f t="shared" si="2"/>
        <v>3.4800034000000002</v>
      </c>
      <c r="P28" t="str">
        <f>PROTOKOŁY!B26</f>
        <v>Frąckowiak Dominika</v>
      </c>
      <c r="R28" s="42">
        <f>PROTOKOŁY!H26</f>
        <v>3.48</v>
      </c>
      <c r="S28" s="42">
        <f t="shared" si="3"/>
        <v>3.48</v>
      </c>
      <c r="T28">
        <v>3.3999999999999996E-6</v>
      </c>
      <c r="U28" s="12">
        <v>25</v>
      </c>
    </row>
    <row r="29" spans="2:21">
      <c r="B29" s="52">
        <v>26</v>
      </c>
      <c r="C29" s="40" t="str">
        <f t="shared" si="0"/>
        <v>Dabrowska Julia</v>
      </c>
      <c r="D29" s="51" t="str">
        <f>VLOOKUP(C29,PROTOKOŁY!$B$2:$D$300,3,FALSE)</f>
        <v>SP Białężyn</v>
      </c>
      <c r="E29" s="28">
        <f t="shared" si="1"/>
        <v>3.8400098999999996</v>
      </c>
      <c r="O29" s="27">
        <f t="shared" si="2"/>
        <v>3.3900035000000002</v>
      </c>
      <c r="P29" t="str">
        <f>PROTOKOŁY!B27</f>
        <v>Radziejewsa Agata</v>
      </c>
      <c r="R29" s="42">
        <f>PROTOKOŁY!H27</f>
        <v>3.39</v>
      </c>
      <c r="S29" s="42">
        <f t="shared" si="3"/>
        <v>3.39</v>
      </c>
      <c r="T29">
        <v>3.4999999999999995E-6</v>
      </c>
      <c r="U29" s="12">
        <v>26</v>
      </c>
    </row>
    <row r="30" spans="2:21">
      <c r="B30" s="52">
        <v>27</v>
      </c>
      <c r="C30" s="40" t="str">
        <f t="shared" si="0"/>
        <v>Rychły Adrianna</v>
      </c>
      <c r="D30" s="51" t="str">
        <f>VLOOKUP(C30,PROTOKOŁY!$B$2:$D$300,3,FALSE)</f>
        <v>SP Stęszew</v>
      </c>
      <c r="E30" s="28">
        <f t="shared" si="1"/>
        <v>3.8400051999999998</v>
      </c>
      <c r="O30" s="27">
        <f t="shared" si="2"/>
        <v>3.3000035999999997</v>
      </c>
      <c r="P30" t="str">
        <f>PROTOKOŁY!B28</f>
        <v>Matuszewska Weronika</v>
      </c>
      <c r="R30" s="42">
        <f>PROTOKOŁY!H28</f>
        <v>3.3</v>
      </c>
      <c r="S30" s="42">
        <f t="shared" si="3"/>
        <v>3.3</v>
      </c>
      <c r="T30">
        <v>3.5999999999999994E-6</v>
      </c>
      <c r="U30" s="12">
        <v>27</v>
      </c>
    </row>
    <row r="31" spans="2:21">
      <c r="B31" s="52">
        <v>28</v>
      </c>
      <c r="C31" s="40" t="str">
        <f t="shared" si="0"/>
        <v>Kleiber Wiktoria</v>
      </c>
      <c r="D31" s="51" t="str">
        <f>VLOOKUP(C31,PROTOKOŁY!$B$2:$D$300,3,FALSE)</f>
        <v>Puszczykowo2.</v>
      </c>
      <c r="E31" s="28">
        <f t="shared" si="1"/>
        <v>3.8200018999999998</v>
      </c>
      <c r="O31" s="27">
        <f t="shared" si="2"/>
        <v>3.7000000000000002E-6</v>
      </c>
      <c r="P31" t="str">
        <f>PROTOKOŁY!B29</f>
        <v>SZKOŁA</v>
      </c>
      <c r="R31" s="42">
        <f>PROTOKOŁY!H29</f>
        <v>0</v>
      </c>
      <c r="S31" s="42">
        <f t="shared" si="3"/>
        <v>0</v>
      </c>
      <c r="T31">
        <v>3.7000000000000002E-6</v>
      </c>
      <c r="U31" s="12">
        <v>28</v>
      </c>
    </row>
    <row r="32" spans="2:21">
      <c r="B32" s="52">
        <v>29</v>
      </c>
      <c r="C32" s="40" t="str">
        <f t="shared" si="0"/>
        <v>Perka Wiktoria</v>
      </c>
      <c r="D32" s="51" t="str">
        <f>VLOOKUP(C32,PROTOKOŁY!$B$2:$D$300,3,FALSE)</f>
        <v>SP Białężyn</v>
      </c>
      <c r="E32" s="28">
        <f t="shared" si="1"/>
        <v>3.8000095999999997</v>
      </c>
      <c r="O32" s="27">
        <f t="shared" si="2"/>
        <v>3.7900038</v>
      </c>
      <c r="P32" t="str">
        <f>PROTOKOŁY!B30</f>
        <v>Olejnik Łucja</v>
      </c>
      <c r="R32" s="42">
        <f>PROTOKOŁY!H30</f>
        <v>3.79</v>
      </c>
      <c r="S32" s="42">
        <f t="shared" si="3"/>
        <v>3.79</v>
      </c>
      <c r="T32">
        <v>3.8E-6</v>
      </c>
      <c r="U32" s="12">
        <v>29</v>
      </c>
    </row>
    <row r="33" spans="2:21">
      <c r="B33" s="52">
        <v>30</v>
      </c>
      <c r="C33" s="40" t="str">
        <f t="shared" si="0"/>
        <v>Jasińska Anna</v>
      </c>
      <c r="D33" s="51" t="str">
        <f>VLOOKUP(C33,PROTOKOŁY!$B$2:$D$300,3,FALSE)</f>
        <v>SP Suchy Las</v>
      </c>
      <c r="E33" s="28">
        <f t="shared" si="1"/>
        <v>3.8000088999999999</v>
      </c>
      <c r="O33" s="27">
        <f t="shared" si="2"/>
        <v>3.6800039</v>
      </c>
      <c r="P33" t="str">
        <f>PROTOKOŁY!B31</f>
        <v>Szrejder Paulina</v>
      </c>
      <c r="R33" s="42">
        <f>PROTOKOŁY!H31</f>
        <v>3.68</v>
      </c>
      <c r="S33" s="42">
        <f t="shared" si="3"/>
        <v>3.68</v>
      </c>
      <c r="T33">
        <v>3.8999999999999999E-6</v>
      </c>
      <c r="U33" s="12">
        <v>30</v>
      </c>
    </row>
    <row r="34" spans="2:21">
      <c r="B34" s="52">
        <v>31</v>
      </c>
      <c r="C34" s="40" t="str">
        <f t="shared" si="0"/>
        <v>Sułkowska Magdalena</v>
      </c>
      <c r="D34" s="51" t="str">
        <f>VLOOKUP(C34,PROTOKOŁY!$B$2:$D$300,3,FALSE)</f>
        <v>SP Radzewo</v>
      </c>
      <c r="E34" s="28">
        <f t="shared" si="1"/>
        <v>3.8000031999999999</v>
      </c>
      <c r="O34" s="27">
        <f t="shared" si="2"/>
        <v>3.6400040000000002</v>
      </c>
      <c r="P34" t="str">
        <f>PROTOKOŁY!B32</f>
        <v>Załuska Klaudia</v>
      </c>
      <c r="R34" s="42">
        <f>PROTOKOŁY!H32</f>
        <v>3.64</v>
      </c>
      <c r="S34" s="42">
        <f t="shared" si="3"/>
        <v>3.64</v>
      </c>
      <c r="T34">
        <v>3.9999999999999998E-6</v>
      </c>
      <c r="U34" s="12">
        <v>31</v>
      </c>
    </row>
    <row r="35" spans="2:21">
      <c r="B35" s="52">
        <v>32</v>
      </c>
      <c r="C35" s="40" t="str">
        <f t="shared" si="0"/>
        <v>Olejnik Łucja</v>
      </c>
      <c r="D35" s="51" t="str">
        <f>VLOOKUP(C35,PROTOKOŁY!$B$2:$D$300,3,FALSE)</f>
        <v>SP Pecna</v>
      </c>
      <c r="E35" s="28">
        <f t="shared" si="1"/>
        <v>3.7900038</v>
      </c>
      <c r="O35" s="27">
        <f t="shared" si="2"/>
        <v>4.0000041</v>
      </c>
      <c r="P35" t="str">
        <f>PROTOKOŁY!B33</f>
        <v>Szeszuła Wiktoria</v>
      </c>
      <c r="R35" s="42">
        <f>PROTOKOŁY!H33</f>
        <v>4</v>
      </c>
      <c r="S35" s="42">
        <f t="shared" si="3"/>
        <v>4</v>
      </c>
      <c r="T35">
        <v>4.0999999999999997E-6</v>
      </c>
      <c r="U35" s="12">
        <v>32</v>
      </c>
    </row>
    <row r="36" spans="2:21">
      <c r="B36" s="52">
        <v>33</v>
      </c>
      <c r="C36" s="40" t="str">
        <f t="shared" si="0"/>
        <v>Gulczyńaska Marianna</v>
      </c>
      <c r="D36" s="51" t="str">
        <f>VLOOKUP(C36,PROTOKOŁY!$B$2:$D$300,3,FALSE)</f>
        <v>SP Suchy Las</v>
      </c>
      <c r="E36" s="28">
        <f t="shared" si="1"/>
        <v>3.7800089999999997</v>
      </c>
      <c r="O36" s="27">
        <f t="shared" si="2"/>
        <v>3.3300041999999999</v>
      </c>
      <c r="P36" t="str">
        <f>PROTOKOŁY!B34</f>
        <v>Taciak Monika</v>
      </c>
      <c r="R36" s="42">
        <f>PROTOKOŁY!H34</f>
        <v>3.33</v>
      </c>
      <c r="S36" s="42">
        <f t="shared" si="3"/>
        <v>3.33</v>
      </c>
      <c r="T36">
        <v>4.1999999999999996E-6</v>
      </c>
      <c r="U36" s="12">
        <v>33</v>
      </c>
    </row>
    <row r="37" spans="2:21">
      <c r="B37" s="52">
        <v>34</v>
      </c>
      <c r="C37" s="40" t="str">
        <f t="shared" si="0"/>
        <v>Kluj Aleksandra</v>
      </c>
      <c r="D37" s="51" t="str">
        <f>VLOOKUP(C37,PROTOKOŁY!$B$2:$D$300,3,FALSE)</f>
        <v>SP Przeźmierowo</v>
      </c>
      <c r="E37" s="28">
        <f t="shared" si="1"/>
        <v>3.7500070999999999</v>
      </c>
      <c r="O37" s="27">
        <f t="shared" si="2"/>
        <v>3.3400042999999999</v>
      </c>
      <c r="P37" t="str">
        <f>PROTOKOŁY!B35</f>
        <v>Walkowska Karina</v>
      </c>
      <c r="R37" s="42">
        <f>PROTOKOŁY!H35</f>
        <v>3.34</v>
      </c>
      <c r="S37" s="42">
        <f t="shared" si="3"/>
        <v>3.34</v>
      </c>
      <c r="T37">
        <v>4.2999999999999995E-6</v>
      </c>
      <c r="U37" s="12">
        <v>34</v>
      </c>
    </row>
    <row r="38" spans="2:21">
      <c r="B38" s="52">
        <v>35</v>
      </c>
      <c r="C38" s="40" t="str">
        <f t="shared" si="0"/>
        <v>Smoczyk Aleksandra</v>
      </c>
      <c r="D38" s="51" t="str">
        <f>VLOOKUP(C38,PROTOKOŁY!$B$2:$D$300,3,FALSE)</f>
        <v>SP 1 Kórnik</v>
      </c>
      <c r="E38" s="28">
        <f t="shared" si="1"/>
        <v>3.7500024000000001</v>
      </c>
      <c r="O38" s="27">
        <f t="shared" si="2"/>
        <v>4.3999999999999994E-6</v>
      </c>
      <c r="P38" t="str">
        <f>PROTOKOŁY!B36</f>
        <v>SZKOŁA</v>
      </c>
      <c r="R38" s="42">
        <f>PROTOKOŁY!H36</f>
        <v>0</v>
      </c>
      <c r="S38" s="42">
        <f t="shared" si="3"/>
        <v>0</v>
      </c>
      <c r="T38">
        <v>4.3999999999999994E-6</v>
      </c>
      <c r="U38" s="12">
        <v>35</v>
      </c>
    </row>
    <row r="39" spans="2:21">
      <c r="B39" s="52">
        <v>36</v>
      </c>
      <c r="C39" s="40" t="str">
        <f t="shared" si="0"/>
        <v>Tężycka Amelia</v>
      </c>
      <c r="D39" s="51" t="str">
        <f>VLOOKUP(C39,PROTOKOŁY!$B$2:$D$300,3,FALSE)</f>
        <v>Puszczykowo1.</v>
      </c>
      <c r="E39" s="28">
        <f t="shared" si="1"/>
        <v>3.7400012</v>
      </c>
      <c r="O39" s="27">
        <f t="shared" si="2"/>
        <v>4.2500045000000002</v>
      </c>
      <c r="P39" t="str">
        <f>PROTOKOŁY!B37</f>
        <v>Arning Paulina</v>
      </c>
      <c r="R39" s="42">
        <f>PROTOKOŁY!H37</f>
        <v>4.25</v>
      </c>
      <c r="S39" s="42">
        <f t="shared" si="3"/>
        <v>4.25</v>
      </c>
      <c r="T39">
        <v>4.5000000000000001E-6</v>
      </c>
      <c r="U39" s="12">
        <v>36</v>
      </c>
    </row>
    <row r="40" spans="2:21">
      <c r="B40" s="52">
        <v>37</v>
      </c>
      <c r="C40" s="40" t="str">
        <f t="shared" si="0"/>
        <v>Tomicka Wiktoria</v>
      </c>
      <c r="D40" s="51" t="str">
        <f>VLOOKUP(C40,PROTOKOŁY!$B$2:$D$300,3,FALSE)</f>
        <v>SP Kobylnica</v>
      </c>
      <c r="E40" s="28">
        <f t="shared" si="1"/>
        <v>3.7200136000000001</v>
      </c>
      <c r="O40" s="27">
        <f t="shared" si="2"/>
        <v>3.6300045999999999</v>
      </c>
      <c r="P40" t="str">
        <f>PROTOKOŁY!B38</f>
        <v>Rydlewska Małgorzata</v>
      </c>
      <c r="R40" s="42">
        <f>PROTOKOŁY!H38</f>
        <v>3.63</v>
      </c>
      <c r="S40" s="42">
        <f t="shared" si="3"/>
        <v>3.63</v>
      </c>
      <c r="T40">
        <v>4.6E-6</v>
      </c>
      <c r="U40" s="12">
        <v>37</v>
      </c>
    </row>
    <row r="41" spans="2:21">
      <c r="B41" s="52">
        <v>38</v>
      </c>
      <c r="C41" s="40" t="str">
        <f t="shared" si="0"/>
        <v>Miszczyszyn Julia</v>
      </c>
      <c r="D41" s="51" t="str">
        <f>VLOOKUP(C41,PROTOKOŁY!$B$2:$D$300,3,FALSE)</f>
        <v>SP Lusowo</v>
      </c>
      <c r="E41" s="28">
        <f t="shared" si="1"/>
        <v>3.6800062000000002</v>
      </c>
      <c r="O41" s="27">
        <f t="shared" si="2"/>
        <v>3.6000046999999999</v>
      </c>
      <c r="P41" t="str">
        <f>PROTOKOŁY!B39</f>
        <v>Madej Martyna</v>
      </c>
      <c r="R41" s="42">
        <f>PROTOKOŁY!H39</f>
        <v>3.6</v>
      </c>
      <c r="S41" s="42">
        <f t="shared" si="3"/>
        <v>3.6</v>
      </c>
      <c r="T41">
        <v>4.6999999999999999E-6</v>
      </c>
      <c r="U41" s="12">
        <v>38</v>
      </c>
    </row>
    <row r="42" spans="2:21">
      <c r="B42" s="52">
        <v>39</v>
      </c>
      <c r="C42" s="40" t="str">
        <f t="shared" si="0"/>
        <v>Kocurek Klaudia</v>
      </c>
      <c r="D42" s="51" t="str">
        <f>VLOOKUP(C42,PROTOKOŁY!$B$2:$D$300,3,FALSE)</f>
        <v>SP Stęszew</v>
      </c>
      <c r="E42" s="28">
        <f t="shared" si="1"/>
        <v>3.6800054000000002</v>
      </c>
      <c r="O42" s="27">
        <f t="shared" si="2"/>
        <v>3.9300048000000003</v>
      </c>
      <c r="P42" t="str">
        <f>PROTOKOŁY!B40</f>
        <v>Nowakowska Sawa</v>
      </c>
      <c r="R42" s="42">
        <f>PROTOKOŁY!H40</f>
        <v>3.93</v>
      </c>
      <c r="S42" s="42">
        <f t="shared" si="3"/>
        <v>3.93</v>
      </c>
      <c r="T42">
        <v>4.7999999999999998E-6</v>
      </c>
      <c r="U42" s="12">
        <v>39</v>
      </c>
    </row>
    <row r="43" spans="2:21">
      <c r="B43" s="52">
        <v>40</v>
      </c>
      <c r="C43" s="40" t="str">
        <f t="shared" si="0"/>
        <v>Szrejder Paulina</v>
      </c>
      <c r="D43" s="51" t="str">
        <f>VLOOKUP(C43,PROTOKOŁY!$B$2:$D$300,3,FALSE)</f>
        <v>SP Pecna</v>
      </c>
      <c r="E43" s="28">
        <f t="shared" si="1"/>
        <v>3.6800039</v>
      </c>
      <c r="O43" s="27">
        <f t="shared" si="2"/>
        <v>3.4500049000000002</v>
      </c>
      <c r="P43" t="str">
        <f>PROTOKOŁY!B41</f>
        <v>Maćkowiak Wiktoria</v>
      </c>
      <c r="R43" s="42">
        <f>PROTOKOŁY!H41</f>
        <v>3.45</v>
      </c>
      <c r="S43" s="42">
        <f t="shared" si="3"/>
        <v>3.45</v>
      </c>
      <c r="T43">
        <v>4.8999999999999997E-6</v>
      </c>
      <c r="U43" s="12">
        <v>40</v>
      </c>
    </row>
    <row r="44" spans="2:21">
      <c r="B44" s="52">
        <v>41</v>
      </c>
      <c r="C44" s="40" t="str">
        <f t="shared" si="0"/>
        <v>Iwańska Nicola</v>
      </c>
      <c r="D44" s="51" t="str">
        <f>VLOOKUP(C44,PROTOKOŁY!$B$2:$D$300,3,FALSE)</f>
        <v>SP Rokietnica</v>
      </c>
      <c r="E44" s="28">
        <f t="shared" si="1"/>
        <v>3.6700108999999999</v>
      </c>
      <c r="O44" s="27">
        <f t="shared" si="2"/>
        <v>3.2800049999999996</v>
      </c>
      <c r="P44" t="str">
        <f>PROTOKOŁY!B42</f>
        <v>Napierała Zuzanna</v>
      </c>
      <c r="R44" s="42">
        <f>PROTOKOŁY!H42</f>
        <v>3.28</v>
      </c>
      <c r="S44" s="42">
        <f t="shared" si="3"/>
        <v>3.28</v>
      </c>
      <c r="T44">
        <v>4.9999999999999996E-6</v>
      </c>
      <c r="U44" s="12">
        <v>41</v>
      </c>
    </row>
    <row r="45" spans="2:21">
      <c r="B45" s="52">
        <v>42</v>
      </c>
      <c r="C45" s="40" t="str">
        <f t="shared" si="0"/>
        <v>Walewska Zuzanna</v>
      </c>
      <c r="D45" s="51" t="str">
        <f>VLOOKUP(C45,PROTOKOŁY!$B$2:$D$300,3,FALSE)</f>
        <v>SP Suchy Las</v>
      </c>
      <c r="E45" s="28">
        <f t="shared" si="1"/>
        <v>3.6400087999999999</v>
      </c>
      <c r="O45" s="27">
        <f t="shared" si="2"/>
        <v>5.0999999999999995E-6</v>
      </c>
      <c r="P45" t="str">
        <f>PROTOKOŁY!B43</f>
        <v>SZKOŁA</v>
      </c>
      <c r="R45" s="42">
        <f>PROTOKOŁY!H43</f>
        <v>0</v>
      </c>
      <c r="S45" s="42">
        <f t="shared" si="3"/>
        <v>0</v>
      </c>
      <c r="T45">
        <v>5.0999999999999995E-6</v>
      </c>
      <c r="U45" s="12">
        <v>42</v>
      </c>
    </row>
    <row r="46" spans="2:21">
      <c r="B46" s="52">
        <v>43</v>
      </c>
      <c r="C46" s="40" t="str">
        <f t="shared" si="0"/>
        <v>Załuska Klaudia</v>
      </c>
      <c r="D46" s="51" t="str">
        <f>VLOOKUP(C46,PROTOKOŁY!$B$2:$D$300,3,FALSE)</f>
        <v>SP Pecna</v>
      </c>
      <c r="E46" s="28">
        <f t="shared" si="1"/>
        <v>3.6400040000000002</v>
      </c>
      <c r="O46" s="27">
        <f t="shared" si="2"/>
        <v>3.8400051999999998</v>
      </c>
      <c r="P46" t="str">
        <f>PROTOKOŁY!B44</f>
        <v>Rychły Adrianna</v>
      </c>
      <c r="R46" s="42">
        <f>PROTOKOŁY!H44</f>
        <v>3.84</v>
      </c>
      <c r="S46" s="42">
        <f t="shared" si="3"/>
        <v>3.84</v>
      </c>
      <c r="T46">
        <v>5.1999999999999993E-6</v>
      </c>
      <c r="U46" s="12">
        <v>43</v>
      </c>
    </row>
    <row r="47" spans="2:21">
      <c r="B47" s="52">
        <v>44</v>
      </c>
      <c r="C47" s="40" t="str">
        <f t="shared" si="0"/>
        <v>Mazur Wiktoria</v>
      </c>
      <c r="D47" s="51" t="str">
        <f>VLOOKUP(C47,PROTOKOŁY!$B$2:$D$300,3,FALSE)</f>
        <v>Puszczykowo2.</v>
      </c>
      <c r="E47" s="28">
        <f t="shared" si="1"/>
        <v>3.6400021000000002</v>
      </c>
      <c r="O47" s="27">
        <f t="shared" si="2"/>
        <v>3.9000053000000001</v>
      </c>
      <c r="P47" t="str">
        <f>PROTOKOŁY!B45</f>
        <v>Kaczmarek Julia</v>
      </c>
      <c r="R47" s="42">
        <f>PROTOKOŁY!H45</f>
        <v>3.9</v>
      </c>
      <c r="S47" s="42">
        <f t="shared" si="3"/>
        <v>3.9</v>
      </c>
      <c r="T47">
        <v>5.2999999999999992E-6</v>
      </c>
      <c r="U47" s="12">
        <v>44</v>
      </c>
    </row>
    <row r="48" spans="2:21">
      <c r="B48" s="52">
        <v>45</v>
      </c>
      <c r="C48" s="40" t="str">
        <f t="shared" si="0"/>
        <v>Matuszczak Gabrysia</v>
      </c>
      <c r="D48" s="51" t="str">
        <f>VLOOKUP(C48,PROTOKOŁY!$B$2:$D$300,3,FALSE)</f>
        <v>SP 2 Luboń</v>
      </c>
      <c r="E48" s="28">
        <f t="shared" si="1"/>
        <v>3.6300102999999999</v>
      </c>
      <c r="O48" s="27">
        <f t="shared" si="2"/>
        <v>3.6800054000000002</v>
      </c>
      <c r="P48" t="str">
        <f>PROTOKOŁY!B46</f>
        <v>Kocurek Klaudia</v>
      </c>
      <c r="R48" s="42">
        <f>PROTOKOŁY!H46</f>
        <v>3.68</v>
      </c>
      <c r="S48" s="42">
        <f t="shared" si="3"/>
        <v>3.68</v>
      </c>
      <c r="T48">
        <v>5.4E-6</v>
      </c>
      <c r="U48" s="12">
        <v>45</v>
      </c>
    </row>
    <row r="49" spans="2:21">
      <c r="B49" s="52">
        <v>46</v>
      </c>
      <c r="C49" s="40" t="str">
        <f t="shared" si="0"/>
        <v>Rydlewska Małgorzata</v>
      </c>
      <c r="D49" s="51" t="str">
        <f>VLOOKUP(C49,PROTOKOŁY!$B$2:$D$300,3,FALSE)</f>
        <v>SP 1 Mosina</v>
      </c>
      <c r="E49" s="28">
        <f t="shared" si="1"/>
        <v>3.6300045999999999</v>
      </c>
      <c r="O49" s="27">
        <f t="shared" si="2"/>
        <v>4.1000055</v>
      </c>
      <c r="P49" t="str">
        <f>PROTOKOŁY!B47</f>
        <v>Tomaszewska Julia</v>
      </c>
      <c r="R49" s="42">
        <f>PROTOKOŁY!H47</f>
        <v>4.0999999999999996</v>
      </c>
      <c r="S49" s="42">
        <f t="shared" si="3"/>
        <v>4.0999999999999996</v>
      </c>
      <c r="T49">
        <v>5.4999999999999999E-6</v>
      </c>
      <c r="U49" s="12">
        <v>46</v>
      </c>
    </row>
    <row r="50" spans="2:21">
      <c r="B50" s="52">
        <v>47</v>
      </c>
      <c r="C50" s="40" t="str">
        <f t="shared" si="0"/>
        <v>Wartecka Zofia</v>
      </c>
      <c r="D50" s="51" t="str">
        <f>VLOOKUP(C50,PROTOKOŁY!$B$2:$D$300,3,FALSE)</f>
        <v>SP 1 Kórnik</v>
      </c>
      <c r="E50" s="28">
        <f t="shared" si="1"/>
        <v>3.6200028</v>
      </c>
      <c r="O50" s="27">
        <f t="shared" si="2"/>
        <v>3.1500056000000001</v>
      </c>
      <c r="P50" t="str">
        <f>PROTOKOŁY!B48</f>
        <v>Moszner Zofia</v>
      </c>
      <c r="R50" s="42">
        <f>PROTOKOŁY!H48</f>
        <v>3.15</v>
      </c>
      <c r="S50" s="42">
        <f t="shared" si="3"/>
        <v>3.15</v>
      </c>
      <c r="T50">
        <v>5.5999999999999997E-6</v>
      </c>
      <c r="U50" s="12">
        <v>47</v>
      </c>
    </row>
    <row r="51" spans="2:21">
      <c r="B51" s="52">
        <v>48</v>
      </c>
      <c r="C51" s="40" t="str">
        <f t="shared" si="0"/>
        <v>Dabrowska Wiktoria</v>
      </c>
      <c r="D51" s="51" t="str">
        <f>VLOOKUP(C51,PROTOKOŁY!$B$2:$D$300,3,FALSE)</f>
        <v>SP Białężyn</v>
      </c>
      <c r="E51" s="28">
        <f t="shared" si="1"/>
        <v>3.6000098</v>
      </c>
      <c r="O51" s="27">
        <f t="shared" si="2"/>
        <v>3.4800057</v>
      </c>
      <c r="P51" t="str">
        <f>PROTOKOŁY!B49</f>
        <v>Grzelczak Anna</v>
      </c>
      <c r="R51" s="42">
        <f>PROTOKOŁY!H49</f>
        <v>3.48</v>
      </c>
      <c r="S51" s="42">
        <f t="shared" si="3"/>
        <v>3.48</v>
      </c>
      <c r="T51">
        <v>5.6999999999999996E-6</v>
      </c>
      <c r="U51" s="12">
        <v>48</v>
      </c>
    </row>
    <row r="52" spans="2:21">
      <c r="B52" s="52">
        <v>49</v>
      </c>
      <c r="C52" s="40" t="str">
        <f t="shared" si="0"/>
        <v>Madej Martyna</v>
      </c>
      <c r="D52" s="51" t="str">
        <f>VLOOKUP(C52,PROTOKOŁY!$B$2:$D$300,3,FALSE)</f>
        <v>SP 1 Mosina</v>
      </c>
      <c r="E52" s="28">
        <f t="shared" si="1"/>
        <v>3.6000046999999999</v>
      </c>
      <c r="O52" s="27">
        <f t="shared" si="2"/>
        <v>5.7999999999999995E-6</v>
      </c>
      <c r="P52" t="str">
        <f>PROTOKOŁY!B50</f>
        <v>SZKOŁA</v>
      </c>
      <c r="R52" s="42">
        <f>PROTOKOŁY!H50</f>
        <v>0</v>
      </c>
      <c r="S52" s="42">
        <f t="shared" si="3"/>
        <v>0</v>
      </c>
      <c r="T52">
        <v>5.7999999999999995E-6</v>
      </c>
      <c r="U52" s="12">
        <v>49</v>
      </c>
    </row>
    <row r="53" spans="2:21">
      <c r="B53" s="52">
        <v>50</v>
      </c>
      <c r="C53" s="40" t="str">
        <f t="shared" si="0"/>
        <v>Rumińska Sylwia</v>
      </c>
      <c r="D53" s="51" t="str">
        <f>VLOOKUP(C53,PROTOKOŁY!$B$2:$D$300,3,FALSE)</f>
        <v>SP Radzewo</v>
      </c>
      <c r="E53" s="28">
        <f t="shared" si="1"/>
        <v>3.6000030999999999</v>
      </c>
      <c r="O53" s="27">
        <f t="shared" si="2"/>
        <v>4.0400058999999997</v>
      </c>
      <c r="P53" t="str">
        <f>PROTOKOŁY!B51</f>
        <v>Gabryelska Joanna</v>
      </c>
      <c r="R53" s="42">
        <f>PROTOKOŁY!H51</f>
        <v>4.04</v>
      </c>
      <c r="S53" s="42">
        <f t="shared" si="3"/>
        <v>4.04</v>
      </c>
      <c r="T53">
        <v>5.8999999999999994E-6</v>
      </c>
      <c r="U53" s="12">
        <v>50</v>
      </c>
    </row>
    <row r="54" spans="2:21">
      <c r="B54" s="52">
        <v>51</v>
      </c>
      <c r="C54" s="40" t="str">
        <f t="shared" si="0"/>
        <v>Boruszak Marta</v>
      </c>
      <c r="D54" s="51" t="str">
        <f>VLOOKUP(C54,PROTOKOŁY!$B$2:$D$300,3,FALSE)</f>
        <v>SP Kostrzyn</v>
      </c>
      <c r="E54" s="28">
        <f t="shared" si="1"/>
        <v>3.5800129000000003</v>
      </c>
      <c r="O54" s="27">
        <f t="shared" si="2"/>
        <v>4.000006</v>
      </c>
      <c r="P54" t="str">
        <f>PROTOKOŁY!B52</f>
        <v>Rackowiak Karolina</v>
      </c>
      <c r="R54" s="42">
        <f>PROTOKOŁY!H52</f>
        <v>4</v>
      </c>
      <c r="S54" s="42">
        <f t="shared" si="3"/>
        <v>4</v>
      </c>
      <c r="T54">
        <v>5.9999999999999993E-6</v>
      </c>
      <c r="U54" s="12">
        <v>51</v>
      </c>
    </row>
    <row r="55" spans="2:21">
      <c r="B55" s="52">
        <v>52</v>
      </c>
      <c r="C55" s="40" t="str">
        <f t="shared" si="0"/>
        <v>Galusik Julia</v>
      </c>
      <c r="D55" s="51" t="str">
        <f>VLOOKUP(C55,PROTOKOŁY!$B$2:$D$300,3,FALSE)</f>
        <v>SP Przeźmierowo</v>
      </c>
      <c r="E55" s="28">
        <f t="shared" si="1"/>
        <v>3.5800067000000002</v>
      </c>
      <c r="O55" s="27">
        <f t="shared" si="2"/>
        <v>3.5600060999999998</v>
      </c>
      <c r="P55" t="str">
        <f>PROTOKOŁY!B53</f>
        <v>Albrecht Maria</v>
      </c>
      <c r="R55" s="42">
        <f>PROTOKOŁY!H53</f>
        <v>3.56</v>
      </c>
      <c r="S55" s="42">
        <f t="shared" si="3"/>
        <v>3.56</v>
      </c>
      <c r="T55">
        <v>6.0999999999999992E-6</v>
      </c>
      <c r="U55" s="12">
        <v>52</v>
      </c>
    </row>
    <row r="56" spans="2:21">
      <c r="B56" s="52">
        <v>53</v>
      </c>
      <c r="C56" s="40" t="str">
        <f t="shared" si="0"/>
        <v>Miśkiewicz Iga</v>
      </c>
      <c r="D56" s="51" t="str">
        <f>VLOOKUP(C56,PROTOKOŁY!$B$2:$D$300,3,FALSE)</f>
        <v>Puszczykowo1.</v>
      </c>
      <c r="E56" s="28">
        <f t="shared" si="1"/>
        <v>3.5800014</v>
      </c>
      <c r="O56" s="27">
        <f t="shared" si="2"/>
        <v>3.6800062000000002</v>
      </c>
      <c r="P56" t="str">
        <f>PROTOKOŁY!B54</f>
        <v>Miszczyszyn Julia</v>
      </c>
      <c r="R56" s="42">
        <f>PROTOKOŁY!H54</f>
        <v>3.68</v>
      </c>
      <c r="S56" s="42">
        <f t="shared" si="3"/>
        <v>3.68</v>
      </c>
      <c r="T56">
        <v>6.1999999999999991E-6</v>
      </c>
      <c r="U56" s="12">
        <v>53</v>
      </c>
    </row>
    <row r="57" spans="2:21">
      <c r="B57" s="52">
        <v>54</v>
      </c>
      <c r="C57" s="40" t="str">
        <f t="shared" si="0"/>
        <v>Balwińska Wiktoria</v>
      </c>
      <c r="D57" s="51" t="str">
        <f>VLOOKUP(C57,PROTOKOŁY!$B$2:$D$300,3,FALSE)</f>
        <v>SP 1 Luboń</v>
      </c>
      <c r="E57" s="28">
        <f t="shared" si="1"/>
        <v>3.5600075000000002</v>
      </c>
      <c r="O57" s="27">
        <f t="shared" si="2"/>
        <v>3.5500062999999997</v>
      </c>
      <c r="P57" t="str">
        <f>PROTOKOŁY!B55</f>
        <v>Jóźwik Anna</v>
      </c>
      <c r="R57" s="42">
        <f>PROTOKOŁY!H55</f>
        <v>3.55</v>
      </c>
      <c r="S57" s="42">
        <f t="shared" si="3"/>
        <v>3.55</v>
      </c>
      <c r="T57">
        <v>6.2999999999999998E-6</v>
      </c>
      <c r="U57" s="12">
        <v>54</v>
      </c>
    </row>
    <row r="58" spans="2:21">
      <c r="B58" s="52">
        <v>55</v>
      </c>
      <c r="C58" s="40" t="str">
        <f t="shared" si="0"/>
        <v>Albrecht Maria</v>
      </c>
      <c r="D58" s="51" t="str">
        <f>VLOOKUP(C58,PROTOKOŁY!$B$2:$D$300,3,FALSE)</f>
        <v>SP Lusowo</v>
      </c>
      <c r="E58" s="28">
        <f t="shared" si="1"/>
        <v>3.5600060999999998</v>
      </c>
      <c r="O58" s="27">
        <f t="shared" si="2"/>
        <v>3.5500064</v>
      </c>
      <c r="P58" t="str">
        <f>PROTOKOŁY!B56</f>
        <v>Janas Martyna</v>
      </c>
      <c r="R58" s="42">
        <f>PROTOKOŁY!H56</f>
        <v>3.55</v>
      </c>
      <c r="S58" s="42">
        <f t="shared" si="3"/>
        <v>3.55</v>
      </c>
      <c r="T58">
        <v>6.3999999999999997E-6</v>
      </c>
      <c r="U58" s="12">
        <v>55</v>
      </c>
    </row>
    <row r="59" spans="2:21">
      <c r="B59" s="52">
        <v>56</v>
      </c>
      <c r="C59" s="40" t="str">
        <f t="shared" si="0"/>
        <v>Wośkowiak Vanessa</v>
      </c>
      <c r="D59" s="51" t="str">
        <f>VLOOKUP(C59,PROTOKOŁY!$B$2:$D$300,3,FALSE)</f>
        <v>SP 1 Luboń</v>
      </c>
      <c r="E59" s="28">
        <f t="shared" si="1"/>
        <v>3.5500076999999997</v>
      </c>
      <c r="O59" s="27">
        <f t="shared" si="2"/>
        <v>6.4999999999999996E-6</v>
      </c>
      <c r="P59" t="str">
        <f>PROTOKOŁY!B57</f>
        <v>SZKOŁA</v>
      </c>
      <c r="R59" s="42">
        <f>PROTOKOŁY!H57</f>
        <v>0</v>
      </c>
      <c r="S59" s="42">
        <f t="shared" si="3"/>
        <v>0</v>
      </c>
      <c r="T59">
        <v>6.4999999999999996E-6</v>
      </c>
      <c r="U59" s="12">
        <v>56</v>
      </c>
    </row>
    <row r="60" spans="2:21">
      <c r="B60" s="52">
        <v>57</v>
      </c>
      <c r="C60" s="40" t="str">
        <f t="shared" si="0"/>
        <v>Janas Martyna</v>
      </c>
      <c r="D60" s="51" t="str">
        <f>VLOOKUP(C60,PROTOKOŁY!$B$2:$D$300,3,FALSE)</f>
        <v>SP Lusowo</v>
      </c>
      <c r="E60" s="28">
        <f t="shared" si="1"/>
        <v>3.5500064</v>
      </c>
      <c r="O60" s="27">
        <f t="shared" si="2"/>
        <v>4.0200065999999994</v>
      </c>
      <c r="P60" t="str">
        <f>PROTOKOŁY!B58</f>
        <v>Poplik Zuzanna</v>
      </c>
      <c r="R60" s="42">
        <f>PROTOKOŁY!H58</f>
        <v>4.0199999999999996</v>
      </c>
      <c r="S60" s="42">
        <f t="shared" si="3"/>
        <v>4.0199999999999996</v>
      </c>
      <c r="T60">
        <v>6.5999999999999995E-6</v>
      </c>
      <c r="U60" s="12">
        <v>57</v>
      </c>
    </row>
    <row r="61" spans="2:21">
      <c r="B61" s="52">
        <v>58</v>
      </c>
      <c r="C61" s="40" t="str">
        <f t="shared" si="0"/>
        <v>Jóźwik Anna</v>
      </c>
      <c r="D61" s="51" t="str">
        <f>VLOOKUP(C61,PROTOKOŁY!$B$2:$D$300,3,FALSE)</f>
        <v>SP Lusowo</v>
      </c>
      <c r="E61" s="28">
        <f t="shared" si="1"/>
        <v>3.5500062999999997</v>
      </c>
      <c r="O61" s="27">
        <f t="shared" si="2"/>
        <v>3.5800067000000002</v>
      </c>
      <c r="P61" t="str">
        <f>PROTOKOŁY!B59</f>
        <v>Galusik Julia</v>
      </c>
      <c r="R61" s="42">
        <f>PROTOKOŁY!H59</f>
        <v>3.58</v>
      </c>
      <c r="S61" s="42">
        <f t="shared" si="3"/>
        <v>3.58</v>
      </c>
      <c r="T61">
        <v>6.6999999999999994E-6</v>
      </c>
      <c r="U61" s="12">
        <v>58</v>
      </c>
    </row>
    <row r="62" spans="2:21">
      <c r="B62" s="52">
        <v>59</v>
      </c>
      <c r="C62" s="40" t="str">
        <f t="shared" si="0"/>
        <v>czubak marta</v>
      </c>
      <c r="D62" s="51" t="str">
        <f>VLOOKUP(C62,PROTOKOŁY!$B$2:$D$300,3,FALSE)</f>
        <v>SP Kostrzyn</v>
      </c>
      <c r="E62" s="28">
        <f t="shared" si="1"/>
        <v>3.5400132000000002</v>
      </c>
      <c r="O62" s="27">
        <f t="shared" si="2"/>
        <v>3.4700068000000002</v>
      </c>
      <c r="P62" t="str">
        <f>PROTOKOŁY!B60</f>
        <v>Korzec Emilia</v>
      </c>
      <c r="R62" s="42">
        <f>PROTOKOŁY!H60</f>
        <v>3.47</v>
      </c>
      <c r="S62" s="42">
        <f t="shared" si="3"/>
        <v>3.47</v>
      </c>
      <c r="T62">
        <v>6.7999999999999993E-6</v>
      </c>
      <c r="U62" s="12">
        <v>59</v>
      </c>
    </row>
    <row r="63" spans="2:21">
      <c r="B63" s="52">
        <v>60</v>
      </c>
      <c r="C63" s="40" t="str">
        <f t="shared" si="0"/>
        <v>Matczak Jagoda</v>
      </c>
      <c r="D63" s="51" t="str">
        <f>VLOOKUP(C63,PROTOKOŁY!$B$2:$D$300,3,FALSE)</f>
        <v>SP Suchy Las</v>
      </c>
      <c r="E63" s="28">
        <f t="shared" si="1"/>
        <v>3.5400092000000001</v>
      </c>
      <c r="O63" s="27">
        <f t="shared" si="2"/>
        <v>3.4600068999999998</v>
      </c>
      <c r="P63" t="str">
        <f>PROTOKOŁY!B61</f>
        <v>Sepiół Oliwia</v>
      </c>
      <c r="R63" s="42">
        <f>PROTOKOŁY!H61</f>
        <v>3.46</v>
      </c>
      <c r="S63" s="42">
        <f t="shared" si="3"/>
        <v>3.46</v>
      </c>
      <c r="T63">
        <v>6.8999999999999992E-6</v>
      </c>
      <c r="U63" s="12">
        <v>60</v>
      </c>
    </row>
    <row r="64" spans="2:21">
      <c r="B64" s="52">
        <v>61</v>
      </c>
      <c r="C64" s="40" t="str">
        <f t="shared" si="0"/>
        <v>Gawron Dominika</v>
      </c>
      <c r="D64" s="51" t="str">
        <f>VLOOKUP(C64,PROTOKOŁY!$B$2:$D$300,3,FALSE)</f>
        <v>SP Kostrzyn</v>
      </c>
      <c r="E64" s="28">
        <f t="shared" si="1"/>
        <v>3.5200133</v>
      </c>
      <c r="O64" s="27">
        <f t="shared" si="2"/>
        <v>2.920007</v>
      </c>
      <c r="P64" t="str">
        <f>PROTOKOŁY!B62</f>
        <v>Chojnacka Marianna</v>
      </c>
      <c r="R64" s="42">
        <f>PROTOKOŁY!H62</f>
        <v>2.92</v>
      </c>
      <c r="S64" s="42">
        <f t="shared" si="3"/>
        <v>2.92</v>
      </c>
      <c r="T64">
        <v>6.9999999999999999E-6</v>
      </c>
      <c r="U64" s="12">
        <v>61</v>
      </c>
    </row>
    <row r="65" spans="2:21">
      <c r="B65" s="52">
        <v>62</v>
      </c>
      <c r="C65" s="40" t="str">
        <f t="shared" si="0"/>
        <v>Balcerek Agnieszka</v>
      </c>
      <c r="D65" s="51" t="str">
        <f>VLOOKUP(C65,PROTOKOŁY!$B$2:$D$300,3,FALSE)</f>
        <v>SP 2 Luboń</v>
      </c>
      <c r="E65" s="28">
        <f t="shared" si="1"/>
        <v>3.5100104999999999</v>
      </c>
      <c r="O65" s="27">
        <f t="shared" si="2"/>
        <v>3.7500070999999999</v>
      </c>
      <c r="P65" t="str">
        <f>PROTOKOŁY!B63</f>
        <v>Kluj Aleksandra</v>
      </c>
      <c r="R65" s="42">
        <f>PROTOKOŁY!H63</f>
        <v>3.75</v>
      </c>
      <c r="S65" s="42">
        <f t="shared" si="3"/>
        <v>3.75</v>
      </c>
      <c r="T65">
        <v>7.0999999999999998E-6</v>
      </c>
      <c r="U65" s="12">
        <v>62</v>
      </c>
    </row>
    <row r="66" spans="2:21">
      <c r="B66" s="52">
        <v>63</v>
      </c>
      <c r="C66" s="40" t="str">
        <f t="shared" si="0"/>
        <v>Jakubowska Martyna</v>
      </c>
      <c r="D66" s="51" t="str">
        <f>VLOOKUP(C66,PROTOKOŁY!$B$2:$D$300,3,FALSE)</f>
        <v>SP 1 Kórnik</v>
      </c>
      <c r="E66" s="28">
        <f t="shared" si="1"/>
        <v>3.5100024999999997</v>
      </c>
      <c r="O66" s="27">
        <f t="shared" si="2"/>
        <v>7.1999999999999997E-6</v>
      </c>
      <c r="P66" t="str">
        <f>PROTOKOŁY!B64</f>
        <v>SZKOŁA</v>
      </c>
      <c r="R66" s="42">
        <f>PROTOKOŁY!H64</f>
        <v>0</v>
      </c>
      <c r="S66" s="42">
        <f t="shared" si="3"/>
        <v>0</v>
      </c>
      <c r="T66">
        <v>7.1999999999999997E-6</v>
      </c>
      <c r="U66" s="12">
        <v>63</v>
      </c>
    </row>
    <row r="67" spans="2:21">
      <c r="B67" s="52">
        <v>64</v>
      </c>
      <c r="C67" s="40" t="str">
        <f t="shared" si="0"/>
        <v>Dymarska Patrycja</v>
      </c>
      <c r="D67" s="51" t="str">
        <f>VLOOKUP(C67,PROTOKOŁY!$B$2:$D$300,3,FALSE)</f>
        <v>SP Kostrzyn</v>
      </c>
      <c r="E67" s="28">
        <f t="shared" si="1"/>
        <v>3.5000130999999999</v>
      </c>
      <c r="O67" s="27">
        <f t="shared" si="2"/>
        <v>4.0000073</v>
      </c>
      <c r="P67" t="str">
        <f>PROTOKOŁY!B65</f>
        <v>Ratajczak Klaudia</v>
      </c>
      <c r="R67" s="42">
        <f>PROTOKOŁY!H65</f>
        <v>4</v>
      </c>
      <c r="S67" s="42">
        <f t="shared" si="3"/>
        <v>4</v>
      </c>
      <c r="T67">
        <v>7.2999999999999996E-6</v>
      </c>
      <c r="U67" s="12">
        <v>64</v>
      </c>
    </row>
    <row r="68" spans="2:21">
      <c r="B68" s="52">
        <v>65</v>
      </c>
      <c r="C68" s="40" t="str">
        <f t="shared" ref="C68:C131" si="4">VLOOKUP(E68,O$4:P$260,2,FALSE)</f>
        <v>Kasołka Marta</v>
      </c>
      <c r="D68" s="51" t="str">
        <f>VLOOKUP(C68,PROTOKOŁY!$B$2:$D$300,3,FALSE)</f>
        <v>SP 5 Swarzędz</v>
      </c>
      <c r="E68" s="28">
        <f t="shared" si="1"/>
        <v>3.5000084999999999</v>
      </c>
      <c r="O68" s="27">
        <f t="shared" si="2"/>
        <v>3.4900074000000001</v>
      </c>
      <c r="P68" t="str">
        <f>PROTOKOŁY!B66</f>
        <v>Molewska Martyna</v>
      </c>
      <c r="R68" s="42">
        <f>PROTOKOŁY!H66</f>
        <v>3.49</v>
      </c>
      <c r="S68" s="42">
        <f t="shared" si="3"/>
        <v>3.49</v>
      </c>
      <c r="T68">
        <v>7.3999999999999995E-6</v>
      </c>
      <c r="U68" s="12">
        <v>65</v>
      </c>
    </row>
    <row r="69" spans="2:21">
      <c r="B69" s="52">
        <v>66</v>
      </c>
      <c r="C69" s="40" t="str">
        <f t="shared" si="4"/>
        <v>Niedbała Matylda</v>
      </c>
      <c r="D69" s="51" t="str">
        <f>VLOOKUP(C69,PROTOKOŁY!$B$2:$D$300,3,FALSE)</f>
        <v>Puszczykowo1.</v>
      </c>
      <c r="E69" s="28">
        <f t="shared" ref="E69:E132" si="5">LARGE(O$4:O$260,U69)</f>
        <v>3.5000011</v>
      </c>
      <c r="O69" s="27">
        <f t="shared" ref="O69:O132" si="6">S69+T69</f>
        <v>3.5600075000000002</v>
      </c>
      <c r="P69" t="str">
        <f>PROTOKOŁY!B67</f>
        <v>Balwińska Wiktoria</v>
      </c>
      <c r="R69" s="42">
        <f>PROTOKOŁY!H67</f>
        <v>3.56</v>
      </c>
      <c r="S69" s="42">
        <f t="shared" ref="S69:S132" si="7">R69</f>
        <v>3.56</v>
      </c>
      <c r="T69">
        <v>7.4999999999999993E-6</v>
      </c>
      <c r="U69" s="12">
        <v>66</v>
      </c>
    </row>
    <row r="70" spans="2:21">
      <c r="B70" s="52">
        <v>67</v>
      </c>
      <c r="C70" s="40" t="str">
        <f t="shared" si="4"/>
        <v>Molewska Martyna</v>
      </c>
      <c r="D70" s="51" t="str">
        <f>VLOOKUP(C70,PROTOKOŁY!$B$2:$D$300,3,FALSE)</f>
        <v>SP 1 Luboń</v>
      </c>
      <c r="E70" s="28">
        <f t="shared" si="5"/>
        <v>3.4900074000000001</v>
      </c>
      <c r="O70" s="27">
        <f t="shared" si="6"/>
        <v>3.4500076000000002</v>
      </c>
      <c r="P70" t="str">
        <f>PROTOKOŁY!B68</f>
        <v>Salamończyk Wiktoria</v>
      </c>
      <c r="R70" s="42">
        <f>PROTOKOŁY!H68</f>
        <v>3.45</v>
      </c>
      <c r="S70" s="42">
        <f t="shared" si="7"/>
        <v>3.45</v>
      </c>
      <c r="T70">
        <v>7.5999999999999992E-6</v>
      </c>
      <c r="U70" s="12">
        <v>67</v>
      </c>
    </row>
    <row r="71" spans="2:21">
      <c r="B71" s="52">
        <v>68</v>
      </c>
      <c r="C71" s="40" t="str">
        <f t="shared" si="4"/>
        <v>Pawlak Adrianna</v>
      </c>
      <c r="D71" s="51" t="str">
        <f>VLOOKUP(C71,PROTOKOŁY!$B$2:$D$300,3,FALSE)</f>
        <v>SP Kobylnica</v>
      </c>
      <c r="E71" s="28">
        <f t="shared" si="5"/>
        <v>3.4800140000000002</v>
      </c>
      <c r="O71" s="27">
        <f t="shared" si="6"/>
        <v>3.5500076999999997</v>
      </c>
      <c r="P71" t="str">
        <f>PROTOKOŁY!B69</f>
        <v>Wośkowiak Vanessa</v>
      </c>
      <c r="R71" s="42">
        <f>PROTOKOŁY!H69</f>
        <v>3.55</v>
      </c>
      <c r="S71" s="42">
        <f t="shared" si="7"/>
        <v>3.55</v>
      </c>
      <c r="T71">
        <v>7.6999999999999991E-6</v>
      </c>
      <c r="U71" s="12">
        <v>68</v>
      </c>
    </row>
    <row r="72" spans="2:21">
      <c r="B72" s="52">
        <v>69</v>
      </c>
      <c r="C72" s="40" t="str">
        <f t="shared" si="4"/>
        <v>Grzelczak Anna</v>
      </c>
      <c r="D72" s="51" t="str">
        <f>VLOOKUP(C72,PROTOKOŁY!$B$2:$D$300,3,FALSE)</f>
        <v>SP Stęszew</v>
      </c>
      <c r="E72" s="28">
        <f t="shared" si="5"/>
        <v>3.4800057</v>
      </c>
      <c r="O72" s="27">
        <f t="shared" si="6"/>
        <v>4.3000077999999995</v>
      </c>
      <c r="P72" t="str">
        <f>PROTOKOŁY!B70</f>
        <v>Usak Maja</v>
      </c>
      <c r="R72" s="42">
        <f>PROTOKOŁY!H70</f>
        <v>4.3</v>
      </c>
      <c r="S72" s="42">
        <f t="shared" si="7"/>
        <v>4.3</v>
      </c>
      <c r="T72">
        <v>7.7999999999999999E-6</v>
      </c>
      <c r="U72" s="12">
        <v>69</v>
      </c>
    </row>
    <row r="73" spans="2:21">
      <c r="B73" s="52">
        <v>70</v>
      </c>
      <c r="C73" s="40" t="str">
        <f t="shared" si="4"/>
        <v>Frąckowiak Dominika</v>
      </c>
      <c r="D73" s="51" t="str">
        <f>VLOOKUP(C73,PROTOKOŁY!$B$2:$D$300,3,FALSE)</f>
        <v>SP Radzewo</v>
      </c>
      <c r="E73" s="28">
        <f t="shared" si="5"/>
        <v>3.4800034000000002</v>
      </c>
      <c r="O73" s="27">
        <f t="shared" si="6"/>
        <v>7.9000000000000006E-6</v>
      </c>
      <c r="P73" t="str">
        <f>PROTOKOŁY!B71</f>
        <v>SZKOŁA</v>
      </c>
      <c r="R73" s="42">
        <f>PROTOKOŁY!H71</f>
        <v>0</v>
      </c>
      <c r="S73" s="42">
        <f t="shared" si="7"/>
        <v>0</v>
      </c>
      <c r="T73">
        <v>7.9000000000000006E-6</v>
      </c>
      <c r="U73" s="12">
        <v>70</v>
      </c>
    </row>
    <row r="74" spans="2:21">
      <c r="B74" s="52">
        <v>71</v>
      </c>
      <c r="C74" s="40" t="str">
        <f t="shared" si="4"/>
        <v>Olejniczak Klaudia</v>
      </c>
      <c r="D74" s="51" t="str">
        <f>VLOOKUP(C74,PROTOKOŁY!$B$2:$D$300,3,FALSE)</f>
        <v>SP Radzewo</v>
      </c>
      <c r="E74" s="28">
        <f t="shared" si="5"/>
        <v>3.4800032999999999</v>
      </c>
      <c r="O74" s="27">
        <f t="shared" si="6"/>
        <v>2.740008</v>
      </c>
      <c r="P74" t="str">
        <f>PROTOKOŁY!B72</f>
        <v>Marszałak Aleksandra</v>
      </c>
      <c r="R74" s="42">
        <f>PROTOKOŁY!H72</f>
        <v>2.74</v>
      </c>
      <c r="S74" s="42">
        <f t="shared" si="7"/>
        <v>2.74</v>
      </c>
      <c r="T74">
        <v>7.9999999999999996E-6</v>
      </c>
      <c r="U74" s="12">
        <v>71</v>
      </c>
    </row>
    <row r="75" spans="2:21">
      <c r="B75" s="52">
        <v>72</v>
      </c>
      <c r="C75" s="40" t="str">
        <f t="shared" si="4"/>
        <v>Stradomska Aleksandra</v>
      </c>
      <c r="D75" s="51" t="str">
        <f>VLOOKUP(C75,PROTOKOŁY!$B$2:$D$300,3,FALSE)</f>
        <v>Puszczykowo1.</v>
      </c>
      <c r="E75" s="28">
        <f t="shared" si="5"/>
        <v>3.4800015000000002</v>
      </c>
      <c r="O75" s="27">
        <f t="shared" si="6"/>
        <v>3.3000080999999999</v>
      </c>
      <c r="P75" t="str">
        <f>PROTOKOŁY!B73</f>
        <v>Deka Angelika</v>
      </c>
      <c r="R75" s="42">
        <f>PROTOKOŁY!H73</f>
        <v>3.3</v>
      </c>
      <c r="S75" s="42">
        <f t="shared" si="7"/>
        <v>3.3</v>
      </c>
      <c r="T75">
        <v>8.1000000000000004E-6</v>
      </c>
      <c r="U75" s="12">
        <v>72</v>
      </c>
    </row>
    <row r="76" spans="2:21">
      <c r="B76" s="52">
        <v>73</v>
      </c>
      <c r="C76" s="40" t="str">
        <f t="shared" si="4"/>
        <v>Korzec Emilia</v>
      </c>
      <c r="D76" s="51" t="str">
        <f>VLOOKUP(C76,PROTOKOŁY!$B$2:$D$300,3,FALSE)</f>
        <v>SP Przeźmierowo</v>
      </c>
      <c r="E76" s="28">
        <f t="shared" si="5"/>
        <v>3.4700068000000002</v>
      </c>
      <c r="O76" s="27">
        <f t="shared" si="6"/>
        <v>3.2800081999999997</v>
      </c>
      <c r="P76" t="str">
        <f>PROTOKOŁY!B74</f>
        <v>Kaspruh Emilia</v>
      </c>
      <c r="R76" s="42">
        <f>PROTOKOŁY!H74</f>
        <v>3.28</v>
      </c>
      <c r="S76" s="42">
        <f t="shared" si="7"/>
        <v>3.28</v>
      </c>
      <c r="T76">
        <v>8.1999999999999994E-6</v>
      </c>
      <c r="U76" s="12">
        <v>73</v>
      </c>
    </row>
    <row r="77" spans="2:21">
      <c r="B77" s="52">
        <v>74</v>
      </c>
      <c r="C77" s="40" t="str">
        <f t="shared" si="4"/>
        <v>Sepiół Oliwia</v>
      </c>
      <c r="D77" s="51" t="str">
        <f>VLOOKUP(C77,PROTOKOŁY!$B$2:$D$300,3,FALSE)</f>
        <v>SP Przeźmierowo</v>
      </c>
      <c r="E77" s="28">
        <f t="shared" si="5"/>
        <v>3.4600068999999998</v>
      </c>
      <c r="O77" s="27">
        <f t="shared" si="6"/>
        <v>3.9000083000000001</v>
      </c>
      <c r="P77" t="str">
        <f>PROTOKOŁY!B75</f>
        <v>Szwed-Kopyto Julia</v>
      </c>
      <c r="R77" s="42">
        <f>PROTOKOŁY!H75</f>
        <v>3.9</v>
      </c>
      <c r="S77" s="42">
        <f t="shared" si="7"/>
        <v>3.9</v>
      </c>
      <c r="T77">
        <v>8.3000000000000002E-6</v>
      </c>
      <c r="U77" s="12">
        <v>74</v>
      </c>
    </row>
    <row r="78" spans="2:21">
      <c r="B78" s="52">
        <v>75</v>
      </c>
      <c r="C78" s="40" t="str">
        <f t="shared" si="4"/>
        <v>Pośpiech Aleksandra</v>
      </c>
      <c r="D78" s="51" t="str">
        <f>VLOOKUP(C78,PROTOKOŁY!$B$2:$D$300,3,FALSE)</f>
        <v>SP 5 Swarzędz</v>
      </c>
      <c r="E78" s="28">
        <f t="shared" si="5"/>
        <v>3.4500084000000002</v>
      </c>
      <c r="O78" s="27">
        <f t="shared" si="6"/>
        <v>3.4500084000000002</v>
      </c>
      <c r="P78" t="str">
        <f>PROTOKOŁY!B76</f>
        <v>Pośpiech Aleksandra</v>
      </c>
      <c r="R78" s="42">
        <f>PROTOKOŁY!H76</f>
        <v>3.45</v>
      </c>
      <c r="S78" s="42">
        <f t="shared" si="7"/>
        <v>3.45</v>
      </c>
      <c r="T78">
        <v>8.3999999999999992E-6</v>
      </c>
      <c r="U78" s="12">
        <v>75</v>
      </c>
    </row>
    <row r="79" spans="2:21">
      <c r="B79" s="52">
        <v>76</v>
      </c>
      <c r="C79" s="40" t="str">
        <f t="shared" si="4"/>
        <v>Salamończyk Wiktoria</v>
      </c>
      <c r="D79" s="51" t="str">
        <f>VLOOKUP(C79,PROTOKOŁY!$B$2:$D$300,3,FALSE)</f>
        <v>SP 1 Luboń</v>
      </c>
      <c r="E79" s="28">
        <f t="shared" si="5"/>
        <v>3.4500076000000002</v>
      </c>
      <c r="O79" s="27">
        <f t="shared" si="6"/>
        <v>3.5000084999999999</v>
      </c>
      <c r="P79" t="str">
        <f>PROTOKOŁY!B77</f>
        <v>Kasołka Marta</v>
      </c>
      <c r="R79" s="42">
        <f>PROTOKOŁY!H77</f>
        <v>3.5</v>
      </c>
      <c r="S79" s="42">
        <f t="shared" si="7"/>
        <v>3.5</v>
      </c>
      <c r="T79">
        <v>8.4999999999999999E-6</v>
      </c>
      <c r="U79" s="12">
        <v>76</v>
      </c>
    </row>
    <row r="80" spans="2:21">
      <c r="B80" s="52">
        <v>77</v>
      </c>
      <c r="C80" s="40" t="str">
        <f t="shared" si="4"/>
        <v>Maćkowiak Wiktoria</v>
      </c>
      <c r="D80" s="51" t="str">
        <f>VLOOKUP(C80,PROTOKOŁY!$B$2:$D$300,3,FALSE)</f>
        <v>SP 1 Mosina</v>
      </c>
      <c r="E80" s="28">
        <f t="shared" si="5"/>
        <v>3.4500049000000002</v>
      </c>
      <c r="O80" s="27">
        <f t="shared" si="6"/>
        <v>8.6000000000000007E-6</v>
      </c>
      <c r="P80" t="str">
        <f>PROTOKOŁY!B78</f>
        <v>SZKOŁA</v>
      </c>
      <c r="R80" s="42">
        <f>PROTOKOŁY!H78</f>
        <v>0</v>
      </c>
      <c r="S80" s="42">
        <f t="shared" si="7"/>
        <v>0</v>
      </c>
      <c r="T80">
        <v>8.6000000000000007E-6</v>
      </c>
      <c r="U80" s="12">
        <v>77</v>
      </c>
    </row>
    <row r="81" spans="2:21">
      <c r="B81" s="52">
        <v>78</v>
      </c>
      <c r="C81" s="40" t="str">
        <f t="shared" si="4"/>
        <v>Piechowiak Samanta</v>
      </c>
      <c r="D81" s="51" t="str">
        <f>VLOOKUP(C81,PROTOKOŁY!$B$2:$D$300,3,FALSE)</f>
        <v>SP Modrze</v>
      </c>
      <c r="E81" s="28">
        <f t="shared" si="5"/>
        <v>3.4200119</v>
      </c>
      <c r="O81" s="27">
        <f t="shared" si="6"/>
        <v>3.4200086999999999</v>
      </c>
      <c r="P81" t="str">
        <f>PROTOKOŁY!B79</f>
        <v>Szczepaniak Julia</v>
      </c>
      <c r="R81" s="42">
        <f>PROTOKOŁY!H79</f>
        <v>3.42</v>
      </c>
      <c r="S81" s="42">
        <f t="shared" si="7"/>
        <v>3.42</v>
      </c>
      <c r="T81">
        <v>8.6999999999999997E-6</v>
      </c>
      <c r="U81" s="12">
        <v>78</v>
      </c>
    </row>
    <row r="82" spans="2:21">
      <c r="B82" s="52">
        <v>79</v>
      </c>
      <c r="C82" s="40" t="str">
        <f t="shared" si="4"/>
        <v>Szczepaniak Julia</v>
      </c>
      <c r="D82" s="51" t="str">
        <f>VLOOKUP(C82,PROTOKOŁY!$B$2:$D$300,3,FALSE)</f>
        <v>SP Suchy Las</v>
      </c>
      <c r="E82" s="28">
        <f t="shared" si="5"/>
        <v>3.4200086999999999</v>
      </c>
      <c r="O82" s="27">
        <f t="shared" si="6"/>
        <v>3.6400087999999999</v>
      </c>
      <c r="P82" t="str">
        <f>PROTOKOŁY!B80</f>
        <v>Walewska Zuzanna</v>
      </c>
      <c r="R82" s="42">
        <f>PROTOKOŁY!H80</f>
        <v>3.64</v>
      </c>
      <c r="S82" s="42">
        <f t="shared" si="7"/>
        <v>3.64</v>
      </c>
      <c r="T82">
        <v>8.8000000000000004E-6</v>
      </c>
      <c r="U82" s="12">
        <v>79</v>
      </c>
    </row>
    <row r="83" spans="2:21">
      <c r="B83" s="52">
        <v>80</v>
      </c>
      <c r="C83" s="40" t="str">
        <f t="shared" si="4"/>
        <v>Kopeć Martyna</v>
      </c>
      <c r="D83" s="51" t="str">
        <f>VLOOKUP(C83,PROTOKOŁY!$B$2:$D$300,3,FALSE)</f>
        <v>SP Kostrzyn</v>
      </c>
      <c r="E83" s="28">
        <f t="shared" si="5"/>
        <v>3.4000133999999997</v>
      </c>
      <c r="O83" s="27">
        <f t="shared" si="6"/>
        <v>3.8000088999999999</v>
      </c>
      <c r="P83" t="str">
        <f>PROTOKOŁY!B81</f>
        <v>Jasińska Anna</v>
      </c>
      <c r="R83" s="42">
        <f>PROTOKOŁY!H81</f>
        <v>3.8</v>
      </c>
      <c r="S83" s="42">
        <f t="shared" si="7"/>
        <v>3.8</v>
      </c>
      <c r="T83">
        <v>8.8999999999999995E-6</v>
      </c>
      <c r="U83" s="12">
        <v>80</v>
      </c>
    </row>
    <row r="84" spans="2:21">
      <c r="B84" s="52">
        <v>81</v>
      </c>
      <c r="C84" s="40" t="str">
        <f t="shared" si="4"/>
        <v>Radziejewsa Agata</v>
      </c>
      <c r="D84" s="51" t="str">
        <f>VLOOKUP(C84,PROTOKOŁY!$B$2:$D$300,3,FALSE)</f>
        <v>SP Radzewo</v>
      </c>
      <c r="E84" s="28">
        <f t="shared" si="5"/>
        <v>3.3900035000000002</v>
      </c>
      <c r="O84" s="27">
        <f t="shared" si="6"/>
        <v>3.7800089999999997</v>
      </c>
      <c r="P84" t="str">
        <f>PROTOKOŁY!B82</f>
        <v>Gulczyńaska Marianna</v>
      </c>
      <c r="R84" s="42">
        <f>PROTOKOŁY!H82</f>
        <v>3.78</v>
      </c>
      <c r="S84" s="42">
        <f t="shared" si="7"/>
        <v>3.78</v>
      </c>
      <c r="T84">
        <v>9.0000000000000002E-6</v>
      </c>
      <c r="U84" s="12">
        <v>81</v>
      </c>
    </row>
    <row r="85" spans="2:21">
      <c r="B85" s="52">
        <v>82</v>
      </c>
      <c r="C85" s="40" t="str">
        <f t="shared" si="4"/>
        <v>Walkowska Karina</v>
      </c>
      <c r="D85" s="51" t="str">
        <f>VLOOKUP(C85,PROTOKOŁY!$B$2:$D$300,3,FALSE)</f>
        <v>SP Pecna</v>
      </c>
      <c r="E85" s="28">
        <f t="shared" si="5"/>
        <v>3.3400042999999999</v>
      </c>
      <c r="O85" s="27">
        <f t="shared" si="6"/>
        <v>3.8500091000000003</v>
      </c>
      <c r="P85" t="str">
        <f>PROTOKOŁY!B83</f>
        <v>Pelichowska Nicol</v>
      </c>
      <c r="R85" s="42">
        <f>PROTOKOŁY!H83</f>
        <v>3.85</v>
      </c>
      <c r="S85" s="42">
        <f t="shared" si="7"/>
        <v>3.85</v>
      </c>
      <c r="T85">
        <v>9.100000000000001E-6</v>
      </c>
      <c r="U85" s="12">
        <v>82</v>
      </c>
    </row>
    <row r="86" spans="2:21">
      <c r="B86" s="52">
        <v>83</v>
      </c>
      <c r="C86" s="40" t="str">
        <f t="shared" si="4"/>
        <v>Taciak Monika</v>
      </c>
      <c r="D86" s="51" t="str">
        <f>VLOOKUP(C86,PROTOKOŁY!$B$2:$D$300,3,FALSE)</f>
        <v>SP Pecna</v>
      </c>
      <c r="E86" s="28">
        <f t="shared" si="5"/>
        <v>3.3300041999999999</v>
      </c>
      <c r="O86" s="27">
        <f t="shared" si="6"/>
        <v>3.5400092000000001</v>
      </c>
      <c r="P86" t="str">
        <f>PROTOKOŁY!B84</f>
        <v>Matczak Jagoda</v>
      </c>
      <c r="R86" s="42">
        <f>PROTOKOŁY!H84</f>
        <v>3.54</v>
      </c>
      <c r="S86" s="42">
        <f t="shared" si="7"/>
        <v>3.54</v>
      </c>
      <c r="T86">
        <v>9.2E-6</v>
      </c>
      <c r="U86" s="12">
        <v>83</v>
      </c>
    </row>
    <row r="87" spans="2:21">
      <c r="B87" s="52">
        <v>84</v>
      </c>
      <c r="C87" s="40" t="str">
        <f t="shared" si="4"/>
        <v>Deka Angelika</v>
      </c>
      <c r="D87" s="51" t="str">
        <f>VLOOKUP(C87,PROTOKOŁY!$B$2:$D$300,3,FALSE)</f>
        <v>SP 5 Swarzędz</v>
      </c>
      <c r="E87" s="28">
        <f t="shared" si="5"/>
        <v>3.3000080999999999</v>
      </c>
      <c r="O87" s="27">
        <f t="shared" si="6"/>
        <v>9.3000000000000007E-6</v>
      </c>
      <c r="P87" t="str">
        <f>PROTOKOŁY!B85</f>
        <v>SZKOŁA</v>
      </c>
      <c r="R87" s="42">
        <f>PROTOKOŁY!H85</f>
        <v>0</v>
      </c>
      <c r="S87" s="42">
        <f t="shared" si="7"/>
        <v>0</v>
      </c>
      <c r="T87">
        <v>9.3000000000000007E-6</v>
      </c>
      <c r="U87" s="12">
        <v>84</v>
      </c>
    </row>
    <row r="88" spans="2:21">
      <c r="B88" s="52">
        <v>85</v>
      </c>
      <c r="C88" s="40" t="str">
        <f t="shared" si="4"/>
        <v>Matuszewska Weronika</v>
      </c>
      <c r="D88" s="51" t="str">
        <f>VLOOKUP(C88,PROTOKOŁY!$B$2:$D$300,3,FALSE)</f>
        <v>SP Radzewo</v>
      </c>
      <c r="E88" s="28">
        <f t="shared" si="5"/>
        <v>3.3000035999999997</v>
      </c>
      <c r="O88" s="27">
        <f t="shared" si="6"/>
        <v>3.9000094000000001</v>
      </c>
      <c r="P88" t="str">
        <f>PROTOKOŁY!B86</f>
        <v>Kapczyńska Daria</v>
      </c>
      <c r="R88" s="42">
        <f>PROTOKOŁY!H86</f>
        <v>3.9</v>
      </c>
      <c r="S88" s="42">
        <f t="shared" si="7"/>
        <v>3.9</v>
      </c>
      <c r="T88">
        <v>9.3999999999999998E-6</v>
      </c>
      <c r="U88" s="12">
        <v>85</v>
      </c>
    </row>
    <row r="89" spans="2:21">
      <c r="B89" s="52">
        <v>86</v>
      </c>
      <c r="C89" s="40" t="str">
        <f t="shared" si="4"/>
        <v>Kowalska Natalia</v>
      </c>
      <c r="D89" s="51" t="str">
        <f>VLOOKUP(C89,PROTOKOŁY!$B$2:$D$300,3,FALSE)</f>
        <v>SP Kobylnica</v>
      </c>
      <c r="E89" s="28">
        <f t="shared" si="5"/>
        <v>3.2800137999999999</v>
      </c>
      <c r="O89" s="27">
        <f t="shared" si="6"/>
        <v>4.0800095000000001</v>
      </c>
      <c r="P89" t="str">
        <f>PROTOKOŁY!B87</f>
        <v>Anders Anastazja</v>
      </c>
      <c r="R89" s="42">
        <f>PROTOKOŁY!H87</f>
        <v>4.08</v>
      </c>
      <c r="S89" s="42">
        <f t="shared" si="7"/>
        <v>4.08</v>
      </c>
      <c r="T89">
        <v>9.5000000000000005E-6</v>
      </c>
      <c r="U89" s="12">
        <v>86</v>
      </c>
    </row>
    <row r="90" spans="2:21">
      <c r="B90" s="52">
        <v>87</v>
      </c>
      <c r="C90" s="40" t="str">
        <f t="shared" si="4"/>
        <v>Kaspruh Emilia</v>
      </c>
      <c r="D90" s="51" t="str">
        <f>VLOOKUP(C90,PROTOKOŁY!$B$2:$D$300,3,FALSE)</f>
        <v>SP 5 Swarzędz</v>
      </c>
      <c r="E90" s="28">
        <f t="shared" si="5"/>
        <v>3.2800081999999997</v>
      </c>
      <c r="O90" s="27">
        <f t="shared" si="6"/>
        <v>3.8000095999999997</v>
      </c>
      <c r="P90" t="str">
        <f>PROTOKOŁY!B88</f>
        <v>Perka Wiktoria</v>
      </c>
      <c r="R90" s="42">
        <f>PROTOKOŁY!H88</f>
        <v>3.8</v>
      </c>
      <c r="S90" s="42">
        <f t="shared" si="7"/>
        <v>3.8</v>
      </c>
      <c r="T90">
        <v>9.5999999999999996E-6</v>
      </c>
      <c r="U90" s="12">
        <v>87</v>
      </c>
    </row>
    <row r="91" spans="2:21">
      <c r="B91" s="52">
        <v>88</v>
      </c>
      <c r="C91" s="40" t="str">
        <f t="shared" si="4"/>
        <v>Napierała Zuzanna</v>
      </c>
      <c r="D91" s="51" t="str">
        <f>VLOOKUP(C91,PROTOKOŁY!$B$2:$D$300,3,FALSE)</f>
        <v>SP 1 Mosina</v>
      </c>
      <c r="E91" s="28">
        <f t="shared" si="5"/>
        <v>3.2800049999999996</v>
      </c>
      <c r="O91" s="27">
        <f t="shared" si="6"/>
        <v>3.9600097000000001</v>
      </c>
      <c r="P91" t="str">
        <f>PROTOKOŁY!B89</f>
        <v>Agaciak Emilia</v>
      </c>
      <c r="R91" s="42">
        <f>PROTOKOŁY!H89</f>
        <v>3.96</v>
      </c>
      <c r="S91" s="42">
        <f t="shared" si="7"/>
        <v>3.96</v>
      </c>
      <c r="T91">
        <v>9.7000000000000003E-6</v>
      </c>
      <c r="U91" s="12">
        <v>88</v>
      </c>
    </row>
    <row r="92" spans="2:21">
      <c r="B92" s="52">
        <v>89</v>
      </c>
      <c r="C92" s="40" t="str">
        <f t="shared" si="4"/>
        <v>Brodka Zofia</v>
      </c>
      <c r="D92" s="51" t="str">
        <f>VLOOKUP(C92,PROTOKOŁY!$B$2:$D$300,3,FALSE)</f>
        <v>Puszczykowo2.</v>
      </c>
      <c r="E92" s="28">
        <f t="shared" si="5"/>
        <v>3.2800016999999997</v>
      </c>
      <c r="O92" s="27">
        <f t="shared" si="6"/>
        <v>3.6000098</v>
      </c>
      <c r="P92" t="str">
        <f>PROTOKOŁY!B90</f>
        <v>Dabrowska Wiktoria</v>
      </c>
      <c r="R92" s="42">
        <f>PROTOKOŁY!H90</f>
        <v>3.6</v>
      </c>
      <c r="S92" s="42">
        <f t="shared" si="7"/>
        <v>3.6</v>
      </c>
      <c r="T92">
        <v>9.800000000000001E-6</v>
      </c>
      <c r="U92" s="12">
        <v>89</v>
      </c>
    </row>
    <row r="93" spans="2:21">
      <c r="B93" s="52">
        <v>90</v>
      </c>
      <c r="C93" s="40" t="str">
        <f t="shared" si="4"/>
        <v>Gicala Maria</v>
      </c>
      <c r="D93" s="51" t="str">
        <f>VLOOKUP(C93,PROTOKOŁY!$B$2:$D$300,3,FALSE)</f>
        <v>SP Rokietnica</v>
      </c>
      <c r="E93" s="28">
        <f t="shared" si="5"/>
        <v>3.260011</v>
      </c>
      <c r="O93" s="27">
        <f t="shared" si="6"/>
        <v>3.8400098999999996</v>
      </c>
      <c r="P93" t="str">
        <f>PROTOKOŁY!B91</f>
        <v>Dabrowska Julia</v>
      </c>
      <c r="R93" s="42">
        <f>PROTOKOŁY!H91</f>
        <v>3.84</v>
      </c>
      <c r="S93" s="42">
        <f t="shared" si="7"/>
        <v>3.84</v>
      </c>
      <c r="T93">
        <v>9.9000000000000001E-6</v>
      </c>
      <c r="U93" s="12">
        <v>90</v>
      </c>
    </row>
    <row r="94" spans="2:21">
      <c r="B94" s="52">
        <v>91</v>
      </c>
      <c r="C94" s="40" t="str">
        <f t="shared" si="4"/>
        <v>Kaniewska Lidia</v>
      </c>
      <c r="D94" s="51" t="str">
        <f>VLOOKUP(C94,PROTOKOŁY!$B$2:$D$300,3,FALSE)</f>
        <v>SP Rokietnica</v>
      </c>
      <c r="E94" s="28">
        <f t="shared" si="5"/>
        <v>3.2500108000000001</v>
      </c>
      <c r="O94" s="27">
        <f t="shared" si="6"/>
        <v>1.0000000000000001E-5</v>
      </c>
      <c r="P94" t="str">
        <f>PROTOKOŁY!B92</f>
        <v>SZKOŁA</v>
      </c>
      <c r="R94" s="42">
        <f>PROTOKOŁY!H92</f>
        <v>0</v>
      </c>
      <c r="S94" s="42">
        <f t="shared" si="7"/>
        <v>0</v>
      </c>
      <c r="T94">
        <v>1.0000000000000001E-5</v>
      </c>
      <c r="U94" s="12">
        <v>91</v>
      </c>
    </row>
    <row r="95" spans="2:21">
      <c r="B95" s="52">
        <v>92</v>
      </c>
      <c r="C95" s="40" t="str">
        <f t="shared" si="4"/>
        <v>Wartecka Barbara</v>
      </c>
      <c r="D95" s="51" t="str">
        <f>VLOOKUP(C95,PROTOKOŁY!$B$2:$D$300,3,FALSE)</f>
        <v>SP 1 Kórnik</v>
      </c>
      <c r="E95" s="28">
        <f t="shared" si="5"/>
        <v>3.2300027</v>
      </c>
      <c r="O95" s="27">
        <f t="shared" si="6"/>
        <v>4.1200101</v>
      </c>
      <c r="P95" t="str">
        <f>PROTOKOŁY!B93</f>
        <v>Matusiak Maria</v>
      </c>
      <c r="R95" s="42">
        <f>PROTOKOŁY!H93</f>
        <v>4.12</v>
      </c>
      <c r="S95" s="42">
        <f t="shared" si="7"/>
        <v>4.12</v>
      </c>
      <c r="T95">
        <v>1.01E-5</v>
      </c>
      <c r="U95" s="12">
        <v>92</v>
      </c>
    </row>
    <row r="96" spans="2:21">
      <c r="B96" s="52">
        <v>93</v>
      </c>
      <c r="C96" s="40" t="str">
        <f t="shared" si="4"/>
        <v>Kapitan Karolina</v>
      </c>
      <c r="D96" s="51" t="str">
        <f>VLOOKUP(C96,PROTOKOŁY!$B$2:$D$300,3,FALSE)</f>
        <v>SP 1 Kórnik</v>
      </c>
      <c r="E96" s="28">
        <f t="shared" si="5"/>
        <v>3.2200026000000004</v>
      </c>
      <c r="O96" s="27">
        <f t="shared" si="6"/>
        <v>4.0000102000000002</v>
      </c>
      <c r="P96" t="str">
        <f>PROTOKOŁY!B94</f>
        <v>Urbaniak Jagoda</v>
      </c>
      <c r="R96" s="42">
        <f>PROTOKOŁY!H94</f>
        <v>4</v>
      </c>
      <c r="S96" s="42">
        <f t="shared" si="7"/>
        <v>4</v>
      </c>
      <c r="T96">
        <v>1.0200000000000001E-5</v>
      </c>
      <c r="U96" s="12">
        <v>93</v>
      </c>
    </row>
    <row r="97" spans="2:21">
      <c r="B97" s="52">
        <v>94</v>
      </c>
      <c r="C97" s="40" t="str">
        <f t="shared" si="4"/>
        <v>Rychlik Martyna</v>
      </c>
      <c r="D97" s="51" t="str">
        <f>VLOOKUP(C97,PROTOKOŁY!$B$2:$D$300,3,FALSE)</f>
        <v>SP Modrze</v>
      </c>
      <c r="E97" s="28">
        <f t="shared" si="5"/>
        <v>3.1500119999999998</v>
      </c>
      <c r="O97" s="27">
        <f t="shared" si="6"/>
        <v>3.6300102999999999</v>
      </c>
      <c r="P97" t="str">
        <f>PROTOKOŁY!B95</f>
        <v>Matuszczak Gabrysia</v>
      </c>
      <c r="R97" s="42">
        <f>PROTOKOŁY!H95</f>
        <v>3.63</v>
      </c>
      <c r="S97" s="42">
        <f t="shared" si="7"/>
        <v>3.63</v>
      </c>
      <c r="T97">
        <v>1.03E-5</v>
      </c>
      <c r="U97" s="12">
        <v>94</v>
      </c>
    </row>
    <row r="98" spans="2:21">
      <c r="B98" s="52">
        <v>95</v>
      </c>
      <c r="C98" s="40" t="str">
        <f t="shared" si="4"/>
        <v>Moszner Zofia</v>
      </c>
      <c r="D98" s="51" t="str">
        <f>VLOOKUP(C98,PROTOKOŁY!$B$2:$D$300,3,FALSE)</f>
        <v>SP Stęszew</v>
      </c>
      <c r="E98" s="28">
        <f t="shared" si="5"/>
        <v>3.1500056000000001</v>
      </c>
      <c r="O98" s="27">
        <f t="shared" si="6"/>
        <v>3.9200103999999998</v>
      </c>
      <c r="P98" t="str">
        <f>PROTOKOŁY!B96</f>
        <v>Konarska Katarzyna</v>
      </c>
      <c r="R98" s="42">
        <f>PROTOKOŁY!H96</f>
        <v>3.92</v>
      </c>
      <c r="S98" s="42">
        <f t="shared" si="7"/>
        <v>3.92</v>
      </c>
      <c r="T98">
        <v>1.04E-5</v>
      </c>
      <c r="U98" s="12">
        <v>95</v>
      </c>
    </row>
    <row r="99" spans="2:21">
      <c r="B99" s="52">
        <v>96</v>
      </c>
      <c r="C99" s="40" t="str">
        <f t="shared" si="4"/>
        <v>Wekwert Katarzyna</v>
      </c>
      <c r="D99" s="51" t="str">
        <f>VLOOKUP(C99,PROTOKOŁY!$B$2:$D$300,3,FALSE)</f>
        <v>SP Kobylnica</v>
      </c>
      <c r="E99" s="28">
        <f t="shared" si="5"/>
        <v>3.1400139</v>
      </c>
      <c r="O99" s="27">
        <f t="shared" si="6"/>
        <v>3.5100104999999999</v>
      </c>
      <c r="P99" t="str">
        <f>PROTOKOŁY!B97</f>
        <v>Balcerek Agnieszka</v>
      </c>
      <c r="R99" s="42">
        <f>PROTOKOŁY!H97</f>
        <v>3.51</v>
      </c>
      <c r="S99" s="42">
        <f t="shared" si="7"/>
        <v>3.51</v>
      </c>
      <c r="T99">
        <v>1.0499999999999999E-5</v>
      </c>
      <c r="U99" s="12">
        <v>96</v>
      </c>
    </row>
    <row r="100" spans="2:21">
      <c r="B100" s="52">
        <v>97</v>
      </c>
      <c r="C100" s="40" t="str">
        <f t="shared" si="4"/>
        <v>Cicha Natalia</v>
      </c>
      <c r="D100" s="51" t="str">
        <f>VLOOKUP(C100,PROTOKOŁY!$B$2:$D$300,3,FALSE)</f>
        <v>SP Modrze</v>
      </c>
      <c r="E100" s="28">
        <f t="shared" si="5"/>
        <v>3.1000116000000002</v>
      </c>
      <c r="O100" s="27">
        <f t="shared" si="6"/>
        <v>3.8800105999999999</v>
      </c>
      <c r="P100" t="str">
        <f>PROTOKOŁY!B98</f>
        <v>Węglarz Emilia</v>
      </c>
      <c r="R100" s="42">
        <f>PROTOKOŁY!H98</f>
        <v>3.88</v>
      </c>
      <c r="S100" s="42">
        <f t="shared" si="7"/>
        <v>3.88</v>
      </c>
      <c r="T100">
        <v>1.06E-5</v>
      </c>
      <c r="U100" s="12">
        <v>97</v>
      </c>
    </row>
    <row r="101" spans="2:21">
      <c r="B101" s="52">
        <v>98</v>
      </c>
      <c r="C101" s="40" t="str">
        <f t="shared" si="4"/>
        <v>Józefiak Katarzyna</v>
      </c>
      <c r="D101" s="51" t="str">
        <f>VLOOKUP(C101,PROTOKOŁY!$B$2:$D$300,3,FALSE)</f>
        <v>SP Modrze</v>
      </c>
      <c r="E101" s="28">
        <f t="shared" si="5"/>
        <v>3.0800117</v>
      </c>
      <c r="O101" s="27">
        <f t="shared" si="6"/>
        <v>1.0700000000000001E-5</v>
      </c>
      <c r="P101" t="str">
        <f>PROTOKOŁY!B99</f>
        <v>SZKOŁA</v>
      </c>
      <c r="R101" s="42">
        <f>PROTOKOŁY!H99</f>
        <v>0</v>
      </c>
      <c r="S101" s="42">
        <f t="shared" si="7"/>
        <v>0</v>
      </c>
      <c r="T101">
        <v>1.0700000000000001E-5</v>
      </c>
      <c r="U101" s="12">
        <v>98</v>
      </c>
    </row>
    <row r="102" spans="2:21">
      <c r="B102" s="52">
        <v>99</v>
      </c>
      <c r="C102" s="40" t="str">
        <f t="shared" si="4"/>
        <v>Pawlak Sandra</v>
      </c>
      <c r="D102" s="51" t="str">
        <f>VLOOKUP(C102,PROTOKOŁY!$B$2:$D$300,3,FALSE)</f>
        <v>SP Modrze</v>
      </c>
      <c r="E102" s="28">
        <f t="shared" si="5"/>
        <v>3.0000117999999998</v>
      </c>
      <c r="O102" s="27">
        <f t="shared" si="6"/>
        <v>3.2500108000000001</v>
      </c>
      <c r="P102" t="str">
        <f>PROTOKOŁY!B100</f>
        <v>Kaniewska Lidia</v>
      </c>
      <c r="R102" s="42">
        <f>PROTOKOŁY!H100</f>
        <v>3.25</v>
      </c>
      <c r="S102" s="42">
        <f t="shared" si="7"/>
        <v>3.25</v>
      </c>
      <c r="T102">
        <v>1.08E-5</v>
      </c>
      <c r="U102" s="12">
        <v>99</v>
      </c>
    </row>
    <row r="103" spans="2:21">
      <c r="B103" s="52">
        <v>100</v>
      </c>
      <c r="C103" s="40" t="str">
        <f t="shared" si="4"/>
        <v>Chojnacka Marianna</v>
      </c>
      <c r="D103" s="51" t="str">
        <f>VLOOKUP(C103,PROTOKOŁY!$B$2:$D$300,3,FALSE)</f>
        <v>SP Przeźmierowo</v>
      </c>
      <c r="E103" s="28">
        <f t="shared" si="5"/>
        <v>2.920007</v>
      </c>
      <c r="O103" s="27">
        <f t="shared" si="6"/>
        <v>3.6700108999999999</v>
      </c>
      <c r="P103" t="str">
        <f>PROTOKOŁY!B101</f>
        <v>Iwańska Nicola</v>
      </c>
      <c r="R103" s="42">
        <f>PROTOKOŁY!H101</f>
        <v>3.67</v>
      </c>
      <c r="S103" s="42">
        <f t="shared" si="7"/>
        <v>3.67</v>
      </c>
      <c r="T103">
        <v>1.0900000000000001E-5</v>
      </c>
      <c r="U103" s="12">
        <v>100</v>
      </c>
    </row>
    <row r="104" spans="2:21">
      <c r="B104" s="52">
        <v>101</v>
      </c>
      <c r="C104" s="40" t="str">
        <f t="shared" si="4"/>
        <v>Wiśniewska Weronika</v>
      </c>
      <c r="D104" s="51" t="str">
        <f>VLOOKUP(C104,PROTOKOŁY!$B$2:$D$300,3,FALSE)</f>
        <v>SP Kobylnica</v>
      </c>
      <c r="E104" s="28">
        <f t="shared" si="5"/>
        <v>2.8400136999999996</v>
      </c>
      <c r="O104" s="27">
        <f t="shared" si="6"/>
        <v>3.260011</v>
      </c>
      <c r="P104" t="str">
        <f>PROTOKOŁY!B102</f>
        <v>Gicala Maria</v>
      </c>
      <c r="R104" s="42">
        <f>PROTOKOŁY!H102</f>
        <v>3.26</v>
      </c>
      <c r="S104" s="42">
        <f t="shared" si="7"/>
        <v>3.26</v>
      </c>
      <c r="T104">
        <v>1.1E-5</v>
      </c>
      <c r="U104" s="12">
        <v>101</v>
      </c>
    </row>
    <row r="105" spans="2:21">
      <c r="B105" s="52">
        <v>102</v>
      </c>
      <c r="C105" s="40" t="str">
        <f t="shared" si="4"/>
        <v>Marszałak Aleksandra</v>
      </c>
      <c r="D105" s="51" t="str">
        <f>VLOOKUP(C105,PROTOKOŁY!$B$2:$D$300,3,FALSE)</f>
        <v>SP 5 Swarzędz</v>
      </c>
      <c r="E105" s="28">
        <f t="shared" si="5"/>
        <v>2.740008</v>
      </c>
      <c r="O105" s="27">
        <f t="shared" si="6"/>
        <v>2.6000111000000001</v>
      </c>
      <c r="P105" t="str">
        <f>PROTOKOŁY!B103</f>
        <v>Nobik Alicja</v>
      </c>
      <c r="R105" s="42">
        <f>PROTOKOŁY!H103</f>
        <v>2.6</v>
      </c>
      <c r="S105" s="42">
        <f t="shared" si="7"/>
        <v>2.6</v>
      </c>
      <c r="T105">
        <v>1.11E-5</v>
      </c>
      <c r="U105" s="12">
        <v>102</v>
      </c>
    </row>
    <row r="106" spans="2:21">
      <c r="B106" s="52">
        <v>103</v>
      </c>
      <c r="C106" s="40" t="str">
        <f t="shared" si="4"/>
        <v>Nobik Alicja</v>
      </c>
      <c r="D106" s="51" t="str">
        <f>VLOOKUP(C106,PROTOKOŁY!$B$2:$D$300,3,FALSE)</f>
        <v>SP Rokietnica</v>
      </c>
      <c r="E106" s="28">
        <f t="shared" si="5"/>
        <v>2.6000111000000001</v>
      </c>
      <c r="O106" s="27">
        <f t="shared" si="6"/>
        <v>1.1199999999999999E-5</v>
      </c>
      <c r="P106">
        <f>PROTOKOŁY!B104</f>
        <v>0</v>
      </c>
      <c r="R106" s="42">
        <f>PROTOKOŁY!H104</f>
        <v>0</v>
      </c>
      <c r="S106" s="42">
        <f t="shared" si="7"/>
        <v>0</v>
      </c>
      <c r="T106">
        <v>1.1199999999999999E-5</v>
      </c>
      <c r="U106" s="12">
        <v>103</v>
      </c>
    </row>
    <row r="107" spans="2:21">
      <c r="B107" s="52">
        <v>104</v>
      </c>
      <c r="C107" s="40">
        <f t="shared" si="4"/>
        <v>0</v>
      </c>
      <c r="D107" s="51" t="e">
        <f>VLOOKUP(C107,PROTOKOŁY!$B$2:$D$300,3,FALSE)</f>
        <v>#N/A</v>
      </c>
      <c r="E107" s="28">
        <f t="shared" si="5"/>
        <v>2.6599999999999999E-5</v>
      </c>
      <c r="O107" s="27">
        <f t="shared" si="6"/>
        <v>1.13E-5</v>
      </c>
      <c r="P107">
        <f>PROTOKOŁY!B105</f>
        <v>0</v>
      </c>
      <c r="R107" s="42">
        <f>PROTOKOŁY!H105</f>
        <v>0</v>
      </c>
      <c r="S107" s="42">
        <f t="shared" si="7"/>
        <v>0</v>
      </c>
      <c r="T107">
        <v>1.13E-5</v>
      </c>
      <c r="U107" s="12">
        <v>104</v>
      </c>
    </row>
    <row r="108" spans="2:21">
      <c r="B108" s="52">
        <v>105</v>
      </c>
      <c r="C108" s="40">
        <f t="shared" si="4"/>
        <v>0</v>
      </c>
      <c r="D108" s="51" t="e">
        <f>VLOOKUP(C108,PROTOKOŁY!$B$2:$D$300,3,FALSE)</f>
        <v>#N/A</v>
      </c>
      <c r="E108" s="28">
        <f t="shared" si="5"/>
        <v>2.65E-5</v>
      </c>
      <c r="O108" s="27">
        <f t="shared" si="6"/>
        <v>1.1399999999999999E-5</v>
      </c>
      <c r="P108" t="str">
        <f>PROTOKOŁY!B106</f>
        <v>SZKOŁA</v>
      </c>
      <c r="R108" s="42">
        <f>PROTOKOŁY!H106</f>
        <v>0</v>
      </c>
      <c r="S108" s="42">
        <f t="shared" si="7"/>
        <v>0</v>
      </c>
      <c r="T108">
        <v>1.1399999999999999E-5</v>
      </c>
      <c r="U108" s="12">
        <v>105</v>
      </c>
    </row>
    <row r="109" spans="2:21">
      <c r="B109" s="52">
        <v>106</v>
      </c>
      <c r="C109" s="40">
        <f t="shared" si="4"/>
        <v>0</v>
      </c>
      <c r="D109" s="51" t="e">
        <f>VLOOKUP(C109,PROTOKOŁY!$B$2:$D$300,3,FALSE)</f>
        <v>#N/A</v>
      </c>
      <c r="E109" s="28">
        <f t="shared" si="5"/>
        <v>2.6399999999999998E-5</v>
      </c>
      <c r="O109" s="27">
        <f t="shared" si="6"/>
        <v>4.1400115</v>
      </c>
      <c r="P109" t="str">
        <f>PROTOKOŁY!B107</f>
        <v>Cicha Julia</v>
      </c>
      <c r="R109" s="42">
        <f>PROTOKOŁY!H107</f>
        <v>4.1399999999999997</v>
      </c>
      <c r="S109" s="42">
        <f t="shared" si="7"/>
        <v>4.1399999999999997</v>
      </c>
      <c r="T109">
        <v>1.15E-5</v>
      </c>
      <c r="U109" s="12">
        <v>106</v>
      </c>
    </row>
    <row r="110" spans="2:21">
      <c r="B110" s="52">
        <v>107</v>
      </c>
      <c r="C110" s="40">
        <f t="shared" si="4"/>
        <v>0</v>
      </c>
      <c r="D110" s="51" t="e">
        <f>VLOOKUP(C110,PROTOKOŁY!$B$2:$D$300,3,FALSE)</f>
        <v>#N/A</v>
      </c>
      <c r="E110" s="28">
        <f t="shared" si="5"/>
        <v>2.6299999999999999E-5</v>
      </c>
      <c r="O110" s="27">
        <f t="shared" si="6"/>
        <v>3.1000116000000002</v>
      </c>
      <c r="P110" t="str">
        <f>PROTOKOŁY!B108</f>
        <v>Cicha Natalia</v>
      </c>
      <c r="R110" s="42">
        <f>PROTOKOŁY!H108</f>
        <v>3.1</v>
      </c>
      <c r="S110" s="42">
        <f t="shared" si="7"/>
        <v>3.1</v>
      </c>
      <c r="T110">
        <v>1.1600000000000001E-5</v>
      </c>
      <c r="U110" s="12">
        <v>107</v>
      </c>
    </row>
    <row r="111" spans="2:21">
      <c r="B111" s="52">
        <v>108</v>
      </c>
      <c r="C111" s="40">
        <f t="shared" si="4"/>
        <v>0</v>
      </c>
      <c r="D111" s="51" t="e">
        <f>VLOOKUP(C111,PROTOKOŁY!$B$2:$D$300,3,FALSE)</f>
        <v>#N/A</v>
      </c>
      <c r="E111" s="28">
        <f t="shared" si="5"/>
        <v>2.62E-5</v>
      </c>
      <c r="O111" s="27">
        <f t="shared" si="6"/>
        <v>3.0800117</v>
      </c>
      <c r="P111" t="str">
        <f>PROTOKOŁY!B109</f>
        <v>Józefiak Katarzyna</v>
      </c>
      <c r="R111" s="42">
        <f>PROTOKOŁY!H109</f>
        <v>3.08</v>
      </c>
      <c r="S111" s="42">
        <f t="shared" si="7"/>
        <v>3.08</v>
      </c>
      <c r="T111">
        <v>1.17E-5</v>
      </c>
      <c r="U111" s="12">
        <v>108</v>
      </c>
    </row>
    <row r="112" spans="2:21">
      <c r="B112" s="52">
        <v>109</v>
      </c>
      <c r="C112" s="40">
        <f t="shared" si="4"/>
        <v>0</v>
      </c>
      <c r="D112" s="51" t="e">
        <f>VLOOKUP(C112,PROTOKOŁY!$B$2:$D$300,3,FALSE)</f>
        <v>#N/A</v>
      </c>
      <c r="E112" s="28">
        <f t="shared" si="5"/>
        <v>2.6100000000000001E-5</v>
      </c>
      <c r="O112" s="27">
        <f t="shared" si="6"/>
        <v>3.0000117999999998</v>
      </c>
      <c r="P112" t="str">
        <f>PROTOKOŁY!B110</f>
        <v>Pawlak Sandra</v>
      </c>
      <c r="R112" s="42">
        <f>PROTOKOŁY!H110</f>
        <v>3</v>
      </c>
      <c r="S112" s="42">
        <f t="shared" si="7"/>
        <v>3</v>
      </c>
      <c r="T112">
        <v>1.1800000000000001E-5</v>
      </c>
      <c r="U112" s="12">
        <v>109</v>
      </c>
    </row>
    <row r="113" spans="2:21">
      <c r="B113" s="52">
        <v>110</v>
      </c>
      <c r="C113" s="40">
        <f t="shared" si="4"/>
        <v>0</v>
      </c>
      <c r="D113" s="51" t="e">
        <f>VLOOKUP(C113,PROTOKOŁY!$B$2:$D$300,3,FALSE)</f>
        <v>#N/A</v>
      </c>
      <c r="E113" s="28">
        <f t="shared" si="5"/>
        <v>2.5999999999999998E-5</v>
      </c>
      <c r="O113" s="27">
        <f t="shared" si="6"/>
        <v>3.4200119</v>
      </c>
      <c r="P113" t="str">
        <f>PROTOKOŁY!B111</f>
        <v>Piechowiak Samanta</v>
      </c>
      <c r="R113" s="42">
        <f>PROTOKOŁY!H111</f>
        <v>3.42</v>
      </c>
      <c r="S113" s="42">
        <f t="shared" si="7"/>
        <v>3.42</v>
      </c>
      <c r="T113">
        <v>1.19E-5</v>
      </c>
      <c r="U113" s="12">
        <v>110</v>
      </c>
    </row>
    <row r="114" spans="2:21">
      <c r="B114" s="52">
        <v>111</v>
      </c>
      <c r="C114" s="40">
        <f t="shared" si="4"/>
        <v>0</v>
      </c>
      <c r="D114" s="51" t="e">
        <f>VLOOKUP(C114,PROTOKOŁY!$B$2:$D$300,3,FALSE)</f>
        <v>#N/A</v>
      </c>
      <c r="E114" s="28">
        <f t="shared" si="5"/>
        <v>2.5899999999999999E-5</v>
      </c>
      <c r="O114" s="27">
        <f t="shared" si="6"/>
        <v>3.1500119999999998</v>
      </c>
      <c r="P114" t="str">
        <f>PROTOKOŁY!B112</f>
        <v>Rychlik Martyna</v>
      </c>
      <c r="R114" s="42">
        <f>PROTOKOŁY!H112</f>
        <v>3.15</v>
      </c>
      <c r="S114" s="42">
        <f t="shared" si="7"/>
        <v>3.15</v>
      </c>
      <c r="T114">
        <v>1.2E-5</v>
      </c>
      <c r="U114" s="12">
        <v>111</v>
      </c>
    </row>
    <row r="115" spans="2:21">
      <c r="B115" s="52">
        <v>112</v>
      </c>
      <c r="C115" s="40">
        <f t="shared" si="4"/>
        <v>0</v>
      </c>
      <c r="D115" s="51" t="e">
        <f>VLOOKUP(C115,PROTOKOŁY!$B$2:$D$300,3,FALSE)</f>
        <v>#N/A</v>
      </c>
      <c r="E115" s="28">
        <f t="shared" si="5"/>
        <v>2.58E-5</v>
      </c>
      <c r="O115" s="27">
        <f t="shared" si="6"/>
        <v>1.2099999999999999E-5</v>
      </c>
      <c r="P115" t="str">
        <f>PROTOKOŁY!B113</f>
        <v>SZKOŁA</v>
      </c>
      <c r="R115" s="42">
        <f>PROTOKOŁY!H113</f>
        <v>0</v>
      </c>
      <c r="S115" s="42">
        <f t="shared" si="7"/>
        <v>0</v>
      </c>
      <c r="T115">
        <v>1.2099999999999999E-5</v>
      </c>
      <c r="U115" s="12">
        <v>112</v>
      </c>
    </row>
    <row r="116" spans="2:21">
      <c r="B116" s="52">
        <v>113</v>
      </c>
      <c r="C116" s="40">
        <f t="shared" si="4"/>
        <v>0</v>
      </c>
      <c r="D116" s="51" t="e">
        <f>VLOOKUP(C116,PROTOKOŁY!$B$2:$D$300,3,FALSE)</f>
        <v>#N/A</v>
      </c>
      <c r="E116" s="28">
        <f t="shared" si="5"/>
        <v>2.5699999999999998E-5</v>
      </c>
      <c r="O116" s="27">
        <f t="shared" si="6"/>
        <v>1.22E-5</v>
      </c>
      <c r="P116">
        <f>PROTOKOŁY!B114</f>
        <v>0</v>
      </c>
      <c r="R116" s="42">
        <f>PROTOKOŁY!H114</f>
        <v>0</v>
      </c>
      <c r="S116" s="42">
        <f t="shared" si="7"/>
        <v>0</v>
      </c>
      <c r="T116">
        <v>1.22E-5</v>
      </c>
      <c r="U116" s="12">
        <v>113</v>
      </c>
    </row>
    <row r="117" spans="2:21">
      <c r="B117" s="52">
        <v>114</v>
      </c>
      <c r="C117" s="40">
        <f t="shared" si="4"/>
        <v>0</v>
      </c>
      <c r="D117" s="51" t="e">
        <f>VLOOKUP(C117,PROTOKOŁY!$B$2:$D$300,3,FALSE)</f>
        <v>#N/A</v>
      </c>
      <c r="E117" s="28">
        <f t="shared" si="5"/>
        <v>2.5599999999999999E-5</v>
      </c>
      <c r="O117" s="27">
        <f t="shared" si="6"/>
        <v>1.2300000000000001E-5</v>
      </c>
      <c r="P117">
        <f>PROTOKOŁY!B115</f>
        <v>0</v>
      </c>
      <c r="R117" s="42">
        <f>PROTOKOŁY!H115</f>
        <v>0</v>
      </c>
      <c r="S117" s="42">
        <f t="shared" si="7"/>
        <v>0</v>
      </c>
      <c r="T117">
        <v>1.2300000000000001E-5</v>
      </c>
      <c r="U117" s="12">
        <v>114</v>
      </c>
    </row>
    <row r="118" spans="2:21">
      <c r="B118" s="52">
        <v>115</v>
      </c>
      <c r="C118" s="40">
        <f t="shared" si="4"/>
        <v>0</v>
      </c>
      <c r="D118" s="51" t="e">
        <f>VLOOKUP(C118,PROTOKOŁY!$B$2:$D$300,3,FALSE)</f>
        <v>#N/A</v>
      </c>
      <c r="E118" s="28">
        <f t="shared" si="5"/>
        <v>2.55E-5</v>
      </c>
      <c r="O118" s="27">
        <f t="shared" si="6"/>
        <v>1.24E-5</v>
      </c>
      <c r="P118">
        <f>PROTOKOŁY!B116</f>
        <v>0</v>
      </c>
      <c r="R118" s="42">
        <f>PROTOKOŁY!H116</f>
        <v>0</v>
      </c>
      <c r="S118" s="42">
        <f t="shared" si="7"/>
        <v>0</v>
      </c>
      <c r="T118">
        <v>1.24E-5</v>
      </c>
      <c r="U118" s="12">
        <v>115</v>
      </c>
    </row>
    <row r="119" spans="2:21">
      <c r="B119" s="52">
        <v>116</v>
      </c>
      <c r="C119" s="40">
        <f t="shared" si="4"/>
        <v>0</v>
      </c>
      <c r="D119" s="51" t="e">
        <f>VLOOKUP(C119,PROTOKOŁY!$B$2:$D$300,3,FALSE)</f>
        <v>#N/A</v>
      </c>
      <c r="E119" s="28">
        <f t="shared" si="5"/>
        <v>2.5400000000000001E-5</v>
      </c>
      <c r="O119" s="27">
        <f t="shared" si="6"/>
        <v>1.2500000000000001E-5</v>
      </c>
      <c r="P119">
        <f>PROTOKOŁY!B117</f>
        <v>0</v>
      </c>
      <c r="R119" s="42">
        <f>PROTOKOŁY!H117</f>
        <v>0</v>
      </c>
      <c r="S119" s="42">
        <f t="shared" si="7"/>
        <v>0</v>
      </c>
      <c r="T119">
        <v>1.2500000000000001E-5</v>
      </c>
      <c r="U119" s="12">
        <v>116</v>
      </c>
    </row>
    <row r="120" spans="2:21">
      <c r="B120" s="52">
        <v>117</v>
      </c>
      <c r="C120" s="40">
        <f t="shared" si="4"/>
        <v>0</v>
      </c>
      <c r="D120" s="51" t="e">
        <f>VLOOKUP(C120,PROTOKOŁY!$B$2:$D$300,3,FALSE)</f>
        <v>#N/A</v>
      </c>
      <c r="E120" s="28">
        <f t="shared" si="5"/>
        <v>2.5299999999999998E-5</v>
      </c>
      <c r="O120" s="27">
        <f t="shared" si="6"/>
        <v>1.26E-5</v>
      </c>
      <c r="P120">
        <f>PROTOKOŁY!B118</f>
        <v>0</v>
      </c>
      <c r="R120" s="42">
        <f>PROTOKOŁY!H118</f>
        <v>0</v>
      </c>
      <c r="S120" s="42">
        <f t="shared" si="7"/>
        <v>0</v>
      </c>
      <c r="T120">
        <v>1.26E-5</v>
      </c>
      <c r="U120" s="12">
        <v>117</v>
      </c>
    </row>
    <row r="121" spans="2:21">
      <c r="B121" s="52">
        <v>118</v>
      </c>
      <c r="C121" s="40">
        <f t="shared" si="4"/>
        <v>0</v>
      </c>
      <c r="D121" s="51" t="e">
        <f>VLOOKUP(C121,PROTOKOŁY!$B$2:$D$300,3,FALSE)</f>
        <v>#N/A</v>
      </c>
      <c r="E121" s="28">
        <f t="shared" si="5"/>
        <v>2.5199999999999999E-5</v>
      </c>
      <c r="O121" s="27">
        <f t="shared" si="6"/>
        <v>1.27E-5</v>
      </c>
      <c r="P121">
        <f>PROTOKOŁY!B119</f>
        <v>0</v>
      </c>
      <c r="R121" s="42">
        <f>PROTOKOŁY!H119</f>
        <v>0</v>
      </c>
      <c r="S121" s="42">
        <f t="shared" si="7"/>
        <v>0</v>
      </c>
      <c r="T121">
        <v>1.27E-5</v>
      </c>
      <c r="U121" s="12">
        <v>118</v>
      </c>
    </row>
    <row r="122" spans="2:21">
      <c r="B122" s="52">
        <v>119</v>
      </c>
      <c r="C122" s="40">
        <f t="shared" si="4"/>
        <v>0</v>
      </c>
      <c r="D122" s="51" t="e">
        <f>VLOOKUP(C122,PROTOKOŁY!$B$2:$D$300,3,FALSE)</f>
        <v>#N/A</v>
      </c>
      <c r="E122" s="28">
        <f t="shared" si="5"/>
        <v>2.51E-5</v>
      </c>
      <c r="O122" s="27">
        <f t="shared" si="6"/>
        <v>1.2799999999999999E-5</v>
      </c>
      <c r="P122" t="str">
        <f>PROTOKOŁY!B120</f>
        <v>SZKOŁA</v>
      </c>
      <c r="R122" s="42">
        <f>PROTOKOŁY!H120</f>
        <v>0</v>
      </c>
      <c r="S122" s="42">
        <f t="shared" si="7"/>
        <v>0</v>
      </c>
      <c r="T122">
        <v>1.2799999999999999E-5</v>
      </c>
      <c r="U122" s="12">
        <v>119</v>
      </c>
    </row>
    <row r="123" spans="2:21">
      <c r="B123" s="52">
        <v>120</v>
      </c>
      <c r="C123" s="40">
        <f t="shared" si="4"/>
        <v>0</v>
      </c>
      <c r="D123" s="51" t="e">
        <f>VLOOKUP(C123,PROTOKOŁY!$B$2:$D$300,3,FALSE)</f>
        <v>#N/A</v>
      </c>
      <c r="E123" s="28">
        <f t="shared" si="5"/>
        <v>2.5000000000000001E-5</v>
      </c>
      <c r="O123" s="27">
        <f t="shared" si="6"/>
        <v>3.5800129000000003</v>
      </c>
      <c r="P123" t="str">
        <f>PROTOKOŁY!B121</f>
        <v>Boruszak Marta</v>
      </c>
      <c r="R123" s="42">
        <f>PROTOKOŁY!H121</f>
        <v>3.58</v>
      </c>
      <c r="S123" s="42">
        <f t="shared" si="7"/>
        <v>3.58</v>
      </c>
      <c r="T123">
        <v>1.29E-5</v>
      </c>
      <c r="U123" s="12">
        <v>120</v>
      </c>
    </row>
    <row r="124" spans="2:21">
      <c r="B124" s="52">
        <v>121</v>
      </c>
      <c r="C124" s="40">
        <f t="shared" si="4"/>
        <v>0</v>
      </c>
      <c r="D124" s="51" t="e">
        <f>VLOOKUP(C124,PROTOKOŁY!$B$2:$D$300,3,FALSE)</f>
        <v>#N/A</v>
      </c>
      <c r="E124" s="28">
        <f t="shared" si="5"/>
        <v>2.4899999999999999E-5</v>
      </c>
      <c r="O124" s="27">
        <f t="shared" si="6"/>
        <v>3.9500130000000002</v>
      </c>
      <c r="P124" t="str">
        <f>PROTOKOŁY!B122</f>
        <v>Dobrogojska Emilia</v>
      </c>
      <c r="R124" s="42">
        <f>PROTOKOŁY!H122</f>
        <v>3.95</v>
      </c>
      <c r="S124" s="42">
        <f t="shared" si="7"/>
        <v>3.95</v>
      </c>
      <c r="T124">
        <v>1.3000000000000001E-5</v>
      </c>
      <c r="U124" s="12">
        <v>121</v>
      </c>
    </row>
    <row r="125" spans="2:21">
      <c r="B125" s="52">
        <v>122</v>
      </c>
      <c r="C125" s="40">
        <f t="shared" si="4"/>
        <v>0</v>
      </c>
      <c r="D125" s="51" t="e">
        <f>VLOOKUP(C125,PROTOKOŁY!$B$2:$D$300,3,FALSE)</f>
        <v>#N/A</v>
      </c>
      <c r="E125" s="28">
        <f t="shared" si="5"/>
        <v>2.48E-5</v>
      </c>
      <c r="O125" s="27">
        <f t="shared" si="6"/>
        <v>3.5000130999999999</v>
      </c>
      <c r="P125" t="str">
        <f>PROTOKOŁY!B123</f>
        <v>Dymarska Patrycja</v>
      </c>
      <c r="R125" s="42">
        <f>PROTOKOŁY!H123</f>
        <v>3.5</v>
      </c>
      <c r="S125" s="42">
        <f t="shared" si="7"/>
        <v>3.5</v>
      </c>
      <c r="T125">
        <v>1.31E-5</v>
      </c>
      <c r="U125" s="12">
        <v>122</v>
      </c>
    </row>
    <row r="126" spans="2:21">
      <c r="B126" s="52">
        <v>123</v>
      </c>
      <c r="C126" s="40">
        <f t="shared" si="4"/>
        <v>0</v>
      </c>
      <c r="D126" s="51" t="e">
        <f>VLOOKUP(C126,PROTOKOŁY!$B$2:$D$300,3,FALSE)</f>
        <v>#N/A</v>
      </c>
      <c r="E126" s="28">
        <f t="shared" si="5"/>
        <v>2.4700000000000001E-5</v>
      </c>
      <c r="O126" s="27">
        <f t="shared" si="6"/>
        <v>3.5400132000000002</v>
      </c>
      <c r="P126" t="str">
        <f>PROTOKOŁY!B124</f>
        <v>czubak marta</v>
      </c>
      <c r="R126" s="42">
        <f>PROTOKOŁY!H124</f>
        <v>3.54</v>
      </c>
      <c r="S126" s="42">
        <f t="shared" si="7"/>
        <v>3.54</v>
      </c>
      <c r="T126">
        <v>1.3200000000000001E-5</v>
      </c>
      <c r="U126" s="12">
        <v>123</v>
      </c>
    </row>
    <row r="127" spans="2:21">
      <c r="B127" s="52">
        <v>124</v>
      </c>
      <c r="C127" s="40">
        <f t="shared" si="4"/>
        <v>0</v>
      </c>
      <c r="D127" s="51" t="e">
        <f>VLOOKUP(C127,PROTOKOŁY!$B$2:$D$300,3,FALSE)</f>
        <v>#N/A</v>
      </c>
      <c r="E127" s="28">
        <f t="shared" si="5"/>
        <v>2.4599999999999998E-5</v>
      </c>
      <c r="O127" s="27">
        <f t="shared" si="6"/>
        <v>3.5200133</v>
      </c>
      <c r="P127" t="str">
        <f>PROTOKOŁY!B125</f>
        <v>Gawron Dominika</v>
      </c>
      <c r="R127" s="42">
        <f>PROTOKOŁY!H125</f>
        <v>3.52</v>
      </c>
      <c r="S127" s="42">
        <f t="shared" si="7"/>
        <v>3.52</v>
      </c>
      <c r="T127">
        <v>1.33E-5</v>
      </c>
      <c r="U127" s="12">
        <v>124</v>
      </c>
    </row>
    <row r="128" spans="2:21">
      <c r="B128" s="52">
        <v>125</v>
      </c>
      <c r="C128" s="40">
        <f t="shared" si="4"/>
        <v>0</v>
      </c>
      <c r="D128" s="51" t="e">
        <f>VLOOKUP(C128,PROTOKOŁY!$B$2:$D$300,3,FALSE)</f>
        <v>#N/A</v>
      </c>
      <c r="E128" s="28">
        <f t="shared" si="5"/>
        <v>2.4499999999999999E-5</v>
      </c>
      <c r="O128" s="27">
        <f t="shared" si="6"/>
        <v>3.4000133999999997</v>
      </c>
      <c r="P128" t="str">
        <f>PROTOKOŁY!B126</f>
        <v>Kopeć Martyna</v>
      </c>
      <c r="R128" s="42">
        <f>PROTOKOŁY!H126</f>
        <v>3.4</v>
      </c>
      <c r="S128" s="42">
        <f t="shared" si="7"/>
        <v>3.4</v>
      </c>
      <c r="T128">
        <v>1.34E-5</v>
      </c>
      <c r="U128" s="12">
        <v>125</v>
      </c>
    </row>
    <row r="129" spans="2:21">
      <c r="B129" s="52">
        <v>126</v>
      </c>
      <c r="C129" s="40">
        <f t="shared" si="4"/>
        <v>0</v>
      </c>
      <c r="D129" s="51" t="e">
        <f>VLOOKUP(C129,PROTOKOŁY!$B$2:$D$300,3,FALSE)</f>
        <v>#N/A</v>
      </c>
      <c r="E129" s="28">
        <f t="shared" si="5"/>
        <v>2.44E-5</v>
      </c>
      <c r="O129" s="27">
        <f t="shared" si="6"/>
        <v>1.3499999999999999E-5</v>
      </c>
      <c r="P129" t="str">
        <f>PROTOKOŁY!B127</f>
        <v>SZKOŁA</v>
      </c>
      <c r="R129" s="42">
        <f>PROTOKOŁY!H127</f>
        <v>0</v>
      </c>
      <c r="S129" s="42">
        <f t="shared" si="7"/>
        <v>0</v>
      </c>
      <c r="T129">
        <v>1.3499999999999999E-5</v>
      </c>
      <c r="U129" s="12">
        <v>126</v>
      </c>
    </row>
    <row r="130" spans="2:21">
      <c r="B130" s="52">
        <v>127</v>
      </c>
      <c r="C130" s="40">
        <f t="shared" si="4"/>
        <v>0</v>
      </c>
      <c r="D130" s="51" t="e">
        <f>VLOOKUP(C130,PROTOKOŁY!$B$2:$D$300,3,FALSE)</f>
        <v>#N/A</v>
      </c>
      <c r="E130" s="28">
        <f t="shared" si="5"/>
        <v>2.4300000000000001E-5</v>
      </c>
      <c r="O130" s="27">
        <f t="shared" si="6"/>
        <v>3.7200136000000001</v>
      </c>
      <c r="P130" t="str">
        <f>PROTOKOŁY!B128</f>
        <v>Tomicka Wiktoria</v>
      </c>
      <c r="R130" s="42">
        <f>PROTOKOŁY!H128</f>
        <v>3.72</v>
      </c>
      <c r="S130" s="42">
        <f t="shared" si="7"/>
        <v>3.72</v>
      </c>
      <c r="T130">
        <v>1.36E-5</v>
      </c>
      <c r="U130" s="12">
        <v>127</v>
      </c>
    </row>
    <row r="131" spans="2:21">
      <c r="B131" s="52">
        <v>128</v>
      </c>
      <c r="C131" s="40">
        <f t="shared" si="4"/>
        <v>0</v>
      </c>
      <c r="D131" s="51" t="e">
        <f>VLOOKUP(C131,PROTOKOŁY!$B$2:$D$300,3,FALSE)</f>
        <v>#N/A</v>
      </c>
      <c r="E131" s="28">
        <f t="shared" si="5"/>
        <v>2.4199999999999999E-5</v>
      </c>
      <c r="O131" s="27">
        <f t="shared" si="6"/>
        <v>2.8400136999999996</v>
      </c>
      <c r="P131" t="str">
        <f>PROTOKOŁY!B129</f>
        <v>Wiśniewska Weronika</v>
      </c>
      <c r="R131" s="42">
        <f>PROTOKOŁY!H129</f>
        <v>2.84</v>
      </c>
      <c r="S131" s="42">
        <f t="shared" si="7"/>
        <v>2.84</v>
      </c>
      <c r="T131">
        <v>1.3699999999999999E-5</v>
      </c>
      <c r="U131" s="12">
        <v>128</v>
      </c>
    </row>
    <row r="132" spans="2:21">
      <c r="B132" s="52">
        <v>129</v>
      </c>
      <c r="C132" s="40">
        <f t="shared" ref="C132:C195" si="8">VLOOKUP(E132,O$4:P$260,2,FALSE)</f>
        <v>0</v>
      </c>
      <c r="D132" s="51" t="e">
        <f>VLOOKUP(C132,PROTOKOŁY!$B$2:$D$300,3,FALSE)</f>
        <v>#N/A</v>
      </c>
      <c r="E132" s="28">
        <f t="shared" si="5"/>
        <v>2.41E-5</v>
      </c>
      <c r="O132" s="27">
        <f t="shared" si="6"/>
        <v>3.2800137999999999</v>
      </c>
      <c r="P132" t="str">
        <f>PROTOKOŁY!B130</f>
        <v>Kowalska Natalia</v>
      </c>
      <c r="R132" s="42">
        <f>PROTOKOŁY!H130</f>
        <v>3.28</v>
      </c>
      <c r="S132" s="42">
        <f t="shared" si="7"/>
        <v>3.28</v>
      </c>
      <c r="T132">
        <v>1.38E-5</v>
      </c>
      <c r="U132" s="12">
        <v>129</v>
      </c>
    </row>
    <row r="133" spans="2:21">
      <c r="B133" s="52">
        <v>130</v>
      </c>
      <c r="C133" s="40">
        <f t="shared" si="8"/>
        <v>0</v>
      </c>
      <c r="D133" s="51" t="e">
        <f>VLOOKUP(C133,PROTOKOŁY!$B$2:$D$300,3,FALSE)</f>
        <v>#N/A</v>
      </c>
      <c r="E133" s="28">
        <f t="shared" ref="E133:E196" si="9">LARGE(O$4:O$260,U133)</f>
        <v>2.4000000000000001E-5</v>
      </c>
      <c r="O133" s="27">
        <f t="shared" ref="O133:O196" si="10">S133+T133</f>
        <v>3.1400139</v>
      </c>
      <c r="P133" t="str">
        <f>PROTOKOŁY!B131</f>
        <v>Wekwert Katarzyna</v>
      </c>
      <c r="R133" s="42">
        <f>PROTOKOŁY!H131</f>
        <v>3.14</v>
      </c>
      <c r="S133" s="42">
        <f t="shared" ref="S133:S196" si="11">R133</f>
        <v>3.14</v>
      </c>
      <c r="T133">
        <v>1.3900000000000001E-5</v>
      </c>
      <c r="U133" s="12">
        <v>130</v>
      </c>
    </row>
    <row r="134" spans="2:21">
      <c r="B134" s="52">
        <v>131</v>
      </c>
      <c r="C134" s="40">
        <f t="shared" si="8"/>
        <v>0</v>
      </c>
      <c r="D134" s="51" t="e">
        <f>VLOOKUP(C134,PROTOKOŁY!$B$2:$D$300,3,FALSE)</f>
        <v>#N/A</v>
      </c>
      <c r="E134" s="28">
        <f t="shared" si="9"/>
        <v>2.3899999999999998E-5</v>
      </c>
      <c r="O134" s="27">
        <f t="shared" si="10"/>
        <v>3.4800140000000002</v>
      </c>
      <c r="P134" t="str">
        <f>PROTOKOŁY!B132</f>
        <v>Pawlak Adrianna</v>
      </c>
      <c r="R134" s="42">
        <f>PROTOKOŁY!H132</f>
        <v>3.48</v>
      </c>
      <c r="S134" s="42">
        <f t="shared" si="11"/>
        <v>3.48</v>
      </c>
      <c r="T134">
        <v>1.4E-5</v>
      </c>
      <c r="U134" s="12">
        <v>131</v>
      </c>
    </row>
    <row r="135" spans="2:21">
      <c r="B135" s="52">
        <v>132</v>
      </c>
      <c r="C135" s="40">
        <f t="shared" si="8"/>
        <v>0</v>
      </c>
      <c r="D135" s="51" t="e">
        <f>VLOOKUP(C135,PROTOKOŁY!$B$2:$D$300,3,FALSE)</f>
        <v>#N/A</v>
      </c>
      <c r="E135" s="28">
        <f t="shared" si="9"/>
        <v>2.3799999999999999E-5</v>
      </c>
      <c r="O135" s="27">
        <f t="shared" si="10"/>
        <v>1.4100000000000001E-5</v>
      </c>
      <c r="P135">
        <f>PROTOKOŁY!B133</f>
        <v>0</v>
      </c>
      <c r="R135" s="42">
        <f>PROTOKOŁY!H133</f>
        <v>0</v>
      </c>
      <c r="S135" s="42">
        <f t="shared" si="11"/>
        <v>0</v>
      </c>
      <c r="T135">
        <v>1.4100000000000001E-5</v>
      </c>
      <c r="U135" s="12">
        <v>132</v>
      </c>
    </row>
    <row r="136" spans="2:21">
      <c r="B136" s="52">
        <v>133</v>
      </c>
      <c r="C136" s="40">
        <f t="shared" si="8"/>
        <v>0</v>
      </c>
      <c r="D136" s="51" t="e">
        <f>VLOOKUP(C136,PROTOKOŁY!$B$2:$D$300,3,FALSE)</f>
        <v>#N/A</v>
      </c>
      <c r="E136" s="28">
        <f t="shared" si="9"/>
        <v>2.37E-5</v>
      </c>
      <c r="O136" s="27">
        <f t="shared" si="10"/>
        <v>1.42E-5</v>
      </c>
      <c r="P136" t="str">
        <f>PROTOKOŁY!B134</f>
        <v>SZKOŁA</v>
      </c>
      <c r="R136" s="42">
        <f>PROTOKOŁY!H134</f>
        <v>0</v>
      </c>
      <c r="S136" s="42">
        <f t="shared" si="11"/>
        <v>0</v>
      </c>
      <c r="T136">
        <v>1.42E-5</v>
      </c>
      <c r="U136" s="12">
        <v>133</v>
      </c>
    </row>
    <row r="137" spans="2:21">
      <c r="B137" s="52">
        <v>134</v>
      </c>
      <c r="C137" s="40">
        <f t="shared" si="8"/>
        <v>0</v>
      </c>
      <c r="D137" s="51" t="e">
        <f>VLOOKUP(C137,PROTOKOŁY!$B$2:$D$300,3,FALSE)</f>
        <v>#N/A</v>
      </c>
      <c r="E137" s="28">
        <f t="shared" si="9"/>
        <v>2.3600000000000001E-5</v>
      </c>
      <c r="O137" s="27">
        <f t="shared" si="10"/>
        <v>1.43E-5</v>
      </c>
      <c r="P137">
        <f>PROTOKOŁY!B135</f>
        <v>0</v>
      </c>
      <c r="R137" s="42">
        <f>PROTOKOŁY!H135</f>
        <v>0</v>
      </c>
      <c r="S137" s="42">
        <f t="shared" si="11"/>
        <v>0</v>
      </c>
      <c r="T137">
        <v>1.43E-5</v>
      </c>
      <c r="U137" s="12">
        <v>134</v>
      </c>
    </row>
    <row r="138" spans="2:21">
      <c r="B138" s="52">
        <v>135</v>
      </c>
      <c r="C138" s="40">
        <f t="shared" si="8"/>
        <v>0</v>
      </c>
      <c r="D138" s="51" t="e">
        <f>VLOOKUP(C138,PROTOKOŁY!$B$2:$D$300,3,FALSE)</f>
        <v>#N/A</v>
      </c>
      <c r="E138" s="28">
        <f t="shared" si="9"/>
        <v>2.3499999999999999E-5</v>
      </c>
      <c r="O138" s="27">
        <f t="shared" si="10"/>
        <v>1.4399999999999999E-5</v>
      </c>
      <c r="P138">
        <f>PROTOKOŁY!B136</f>
        <v>0</v>
      </c>
      <c r="R138" s="42">
        <f>PROTOKOŁY!H136</f>
        <v>0</v>
      </c>
      <c r="S138" s="42">
        <f t="shared" si="11"/>
        <v>0</v>
      </c>
      <c r="T138">
        <v>1.4399999999999999E-5</v>
      </c>
      <c r="U138" s="12">
        <v>135</v>
      </c>
    </row>
    <row r="139" spans="2:21">
      <c r="B139" s="52">
        <v>136</v>
      </c>
      <c r="C139" s="40">
        <f t="shared" si="8"/>
        <v>0</v>
      </c>
      <c r="D139" s="51" t="e">
        <f>VLOOKUP(C139,PROTOKOŁY!$B$2:$D$300,3,FALSE)</f>
        <v>#N/A</v>
      </c>
      <c r="E139" s="28">
        <f t="shared" si="9"/>
        <v>2.34E-5</v>
      </c>
      <c r="O139" s="27">
        <f t="shared" si="10"/>
        <v>1.45E-5</v>
      </c>
      <c r="P139">
        <f>PROTOKOŁY!B137</f>
        <v>0</v>
      </c>
      <c r="R139" s="42">
        <f>PROTOKOŁY!H137</f>
        <v>0</v>
      </c>
      <c r="S139" s="42">
        <f t="shared" si="11"/>
        <v>0</v>
      </c>
      <c r="T139">
        <v>1.45E-5</v>
      </c>
      <c r="U139" s="12">
        <v>136</v>
      </c>
    </row>
    <row r="140" spans="2:21">
      <c r="B140" s="52">
        <v>137</v>
      </c>
      <c r="C140" s="40">
        <f t="shared" si="8"/>
        <v>0</v>
      </c>
      <c r="D140" s="51" t="e">
        <f>VLOOKUP(C140,PROTOKOŁY!$B$2:$D$300,3,FALSE)</f>
        <v>#N/A</v>
      </c>
      <c r="E140" s="28">
        <f t="shared" si="9"/>
        <v>2.3300000000000001E-5</v>
      </c>
      <c r="O140" s="27">
        <f t="shared" si="10"/>
        <v>1.4599999999999999E-5</v>
      </c>
      <c r="P140">
        <f>PROTOKOŁY!B138</f>
        <v>0</v>
      </c>
      <c r="R140" s="42">
        <f>PROTOKOŁY!H138</f>
        <v>0</v>
      </c>
      <c r="S140" s="42">
        <f t="shared" si="11"/>
        <v>0</v>
      </c>
      <c r="T140">
        <v>1.4599999999999999E-5</v>
      </c>
      <c r="U140" s="12">
        <v>137</v>
      </c>
    </row>
    <row r="141" spans="2:21">
      <c r="B141" s="52">
        <v>138</v>
      </c>
      <c r="C141" s="40">
        <f t="shared" si="8"/>
        <v>0</v>
      </c>
      <c r="D141" s="51" t="e">
        <f>VLOOKUP(C141,PROTOKOŁY!$B$2:$D$300,3,FALSE)</f>
        <v>#N/A</v>
      </c>
      <c r="E141" s="28">
        <f t="shared" si="9"/>
        <v>2.3199999999999998E-5</v>
      </c>
      <c r="O141" s="27">
        <f t="shared" si="10"/>
        <v>1.47E-5</v>
      </c>
      <c r="P141">
        <f>PROTOKOŁY!B139</f>
        <v>0</v>
      </c>
      <c r="R141" s="42">
        <f>PROTOKOŁY!H139</f>
        <v>0</v>
      </c>
      <c r="S141" s="42">
        <f t="shared" si="11"/>
        <v>0</v>
      </c>
      <c r="T141">
        <v>1.47E-5</v>
      </c>
      <c r="U141" s="12">
        <v>138</v>
      </c>
    </row>
    <row r="142" spans="2:21">
      <c r="B142" s="52">
        <v>139</v>
      </c>
      <c r="C142" s="40">
        <f t="shared" si="8"/>
        <v>0</v>
      </c>
      <c r="D142" s="51" t="e">
        <f>VLOOKUP(C142,PROTOKOŁY!$B$2:$D$300,3,FALSE)</f>
        <v>#N/A</v>
      </c>
      <c r="E142" s="28">
        <f t="shared" si="9"/>
        <v>2.3099999999999999E-5</v>
      </c>
      <c r="O142" s="27">
        <f t="shared" si="10"/>
        <v>1.4800000000000001E-5</v>
      </c>
      <c r="P142">
        <f>PROTOKOŁY!B140</f>
        <v>0</v>
      </c>
      <c r="R142" s="42">
        <f>PROTOKOŁY!H140</f>
        <v>0</v>
      </c>
      <c r="S142" s="42">
        <f t="shared" si="11"/>
        <v>0</v>
      </c>
      <c r="T142">
        <v>1.4800000000000001E-5</v>
      </c>
      <c r="U142" s="12">
        <v>139</v>
      </c>
    </row>
    <row r="143" spans="2:21">
      <c r="B143" s="52">
        <v>140</v>
      </c>
      <c r="C143" s="40">
        <f t="shared" si="8"/>
        <v>0</v>
      </c>
      <c r="D143" s="51" t="e">
        <f>VLOOKUP(C143,PROTOKOŁY!$B$2:$D$300,3,FALSE)</f>
        <v>#N/A</v>
      </c>
      <c r="E143" s="28">
        <f t="shared" si="9"/>
        <v>2.3E-5</v>
      </c>
      <c r="O143" s="27">
        <f t="shared" si="10"/>
        <v>1.49E-5</v>
      </c>
      <c r="P143">
        <f>PROTOKOŁY!B141</f>
        <v>0</v>
      </c>
      <c r="R143" s="42">
        <f>PROTOKOŁY!H141</f>
        <v>0</v>
      </c>
      <c r="S143" s="42">
        <f t="shared" si="11"/>
        <v>0</v>
      </c>
      <c r="T143">
        <v>1.49E-5</v>
      </c>
      <c r="U143" s="12">
        <v>140</v>
      </c>
    </row>
    <row r="144" spans="2:21">
      <c r="B144" s="52">
        <v>141</v>
      </c>
      <c r="C144" s="40">
        <f t="shared" si="8"/>
        <v>0</v>
      </c>
      <c r="D144" s="51" t="e">
        <f>VLOOKUP(C144,PROTOKOŁY!$B$2:$D$300,3,FALSE)</f>
        <v>#N/A</v>
      </c>
      <c r="E144" s="28">
        <f t="shared" si="9"/>
        <v>2.2900000000000001E-5</v>
      </c>
      <c r="O144" s="27">
        <f t="shared" si="10"/>
        <v>1.5E-5</v>
      </c>
      <c r="P144">
        <f>PROTOKOŁY!B142</f>
        <v>0</v>
      </c>
      <c r="R144" s="42">
        <f>PROTOKOŁY!H142</f>
        <v>0</v>
      </c>
      <c r="S144" s="42">
        <f t="shared" si="11"/>
        <v>0</v>
      </c>
      <c r="T144">
        <v>1.5E-5</v>
      </c>
      <c r="U144" s="12">
        <v>141</v>
      </c>
    </row>
    <row r="145" spans="2:21">
      <c r="B145" s="52">
        <v>142</v>
      </c>
      <c r="C145" s="40">
        <f t="shared" si="8"/>
        <v>0</v>
      </c>
      <c r="D145" s="51" t="e">
        <f>VLOOKUP(C145,PROTOKOŁY!$B$2:$D$300,3,FALSE)</f>
        <v>#N/A</v>
      </c>
      <c r="E145" s="28">
        <f t="shared" si="9"/>
        <v>2.2799999999999999E-5</v>
      </c>
      <c r="O145" s="27">
        <f t="shared" si="10"/>
        <v>1.5099999999999999E-5</v>
      </c>
      <c r="P145">
        <f>PROTOKOŁY!B143</f>
        <v>0</v>
      </c>
      <c r="R145" s="42">
        <f>PROTOKOŁY!H143</f>
        <v>0</v>
      </c>
      <c r="S145" s="42">
        <f t="shared" si="11"/>
        <v>0</v>
      </c>
      <c r="T145">
        <v>1.5099999999999999E-5</v>
      </c>
      <c r="U145" s="12">
        <v>142</v>
      </c>
    </row>
    <row r="146" spans="2:21">
      <c r="B146" s="52">
        <v>143</v>
      </c>
      <c r="C146" s="40">
        <f t="shared" si="8"/>
        <v>0</v>
      </c>
      <c r="D146" s="51" t="e">
        <f>VLOOKUP(C146,PROTOKOŁY!$B$2:$D$300,3,FALSE)</f>
        <v>#N/A</v>
      </c>
      <c r="E146" s="28">
        <f t="shared" si="9"/>
        <v>2.27E-5</v>
      </c>
      <c r="O146" s="27">
        <f t="shared" si="10"/>
        <v>1.52E-5</v>
      </c>
      <c r="P146">
        <f>PROTOKOŁY!B144</f>
        <v>0</v>
      </c>
      <c r="R146" s="42">
        <f>PROTOKOŁY!H144</f>
        <v>0</v>
      </c>
      <c r="S146" s="42">
        <f t="shared" si="11"/>
        <v>0</v>
      </c>
      <c r="T146">
        <v>1.52E-5</v>
      </c>
      <c r="U146" s="12">
        <v>143</v>
      </c>
    </row>
    <row r="147" spans="2:21">
      <c r="B147" s="52">
        <v>144</v>
      </c>
      <c r="C147" s="40">
        <f t="shared" si="8"/>
        <v>0</v>
      </c>
      <c r="D147" s="51" t="e">
        <f>VLOOKUP(C147,PROTOKOŁY!$B$2:$D$300,3,FALSE)</f>
        <v>#N/A</v>
      </c>
      <c r="E147" s="28">
        <f t="shared" si="9"/>
        <v>2.26E-5</v>
      </c>
      <c r="O147" s="27">
        <f t="shared" si="10"/>
        <v>1.5299999999999999E-5</v>
      </c>
      <c r="P147">
        <f>PROTOKOŁY!B145</f>
        <v>0</v>
      </c>
      <c r="R147" s="42">
        <f>PROTOKOŁY!H145</f>
        <v>0</v>
      </c>
      <c r="S147" s="42">
        <f t="shared" si="11"/>
        <v>0</v>
      </c>
      <c r="T147">
        <v>1.5299999999999999E-5</v>
      </c>
      <c r="U147" s="12">
        <v>144</v>
      </c>
    </row>
    <row r="148" spans="2:21">
      <c r="B148" s="52">
        <v>145</v>
      </c>
      <c r="C148" s="40">
        <f t="shared" si="8"/>
        <v>0</v>
      </c>
      <c r="D148" s="51" t="e">
        <f>VLOOKUP(C148,PROTOKOŁY!$B$2:$D$300,3,FALSE)</f>
        <v>#N/A</v>
      </c>
      <c r="E148" s="28">
        <f t="shared" si="9"/>
        <v>2.2499999999999998E-5</v>
      </c>
      <c r="O148" s="27">
        <f t="shared" si="10"/>
        <v>1.5399999999999998E-5</v>
      </c>
      <c r="P148">
        <f>PROTOKOŁY!B146</f>
        <v>0</v>
      </c>
      <c r="R148" s="42">
        <f>PROTOKOŁY!H146</f>
        <v>0</v>
      </c>
      <c r="S148" s="42">
        <f t="shared" si="11"/>
        <v>0</v>
      </c>
      <c r="T148">
        <v>1.5399999999999998E-5</v>
      </c>
      <c r="U148" s="12">
        <v>145</v>
      </c>
    </row>
    <row r="149" spans="2:21">
      <c r="B149" s="52">
        <v>146</v>
      </c>
      <c r="C149" s="40">
        <f t="shared" si="8"/>
        <v>0</v>
      </c>
      <c r="D149" s="51" t="e">
        <f>VLOOKUP(C149,PROTOKOŁY!$B$2:$D$300,3,FALSE)</f>
        <v>#N/A</v>
      </c>
      <c r="E149" s="28">
        <f t="shared" si="9"/>
        <v>2.2399999999999999E-5</v>
      </c>
      <c r="O149" s="27">
        <f t="shared" si="10"/>
        <v>1.5500000000000001E-5</v>
      </c>
      <c r="P149">
        <f>PROTOKOŁY!B147</f>
        <v>0</v>
      </c>
      <c r="R149" s="42">
        <f>PROTOKOŁY!H147</f>
        <v>0</v>
      </c>
      <c r="S149" s="42">
        <f t="shared" si="11"/>
        <v>0</v>
      </c>
      <c r="T149">
        <v>1.5500000000000001E-5</v>
      </c>
      <c r="U149" s="12">
        <v>146</v>
      </c>
    </row>
    <row r="150" spans="2:21">
      <c r="B150" s="52">
        <v>147</v>
      </c>
      <c r="C150" s="40">
        <f t="shared" si="8"/>
        <v>0</v>
      </c>
      <c r="D150" s="51" t="e">
        <f>VLOOKUP(C150,PROTOKOŁY!$B$2:$D$300,3,FALSE)</f>
        <v>#N/A</v>
      </c>
      <c r="E150" s="28">
        <f t="shared" si="9"/>
        <v>2.23E-5</v>
      </c>
      <c r="O150" s="27">
        <f t="shared" si="10"/>
        <v>1.56E-5</v>
      </c>
      <c r="P150">
        <f>PROTOKOŁY!B148</f>
        <v>0</v>
      </c>
      <c r="R150" s="42">
        <f>PROTOKOŁY!H148</f>
        <v>0</v>
      </c>
      <c r="S150" s="42">
        <f t="shared" si="11"/>
        <v>0</v>
      </c>
      <c r="T150">
        <v>1.56E-5</v>
      </c>
      <c r="U150" s="12">
        <v>147</v>
      </c>
    </row>
    <row r="151" spans="2:21">
      <c r="B151" s="52">
        <v>148</v>
      </c>
      <c r="C151" s="40">
        <f t="shared" si="8"/>
        <v>0</v>
      </c>
      <c r="D151" s="51" t="e">
        <f>VLOOKUP(C151,PROTOKOŁY!$B$2:$D$300,3,FALSE)</f>
        <v>#N/A</v>
      </c>
      <c r="E151" s="28">
        <f t="shared" si="9"/>
        <v>2.2200000000000001E-5</v>
      </c>
      <c r="O151" s="27">
        <f t="shared" si="10"/>
        <v>1.5699999999999999E-5</v>
      </c>
      <c r="P151">
        <f>PROTOKOŁY!B149</f>
        <v>0</v>
      </c>
      <c r="R151" s="42">
        <f>PROTOKOŁY!H149</f>
        <v>0</v>
      </c>
      <c r="S151" s="42">
        <f t="shared" si="11"/>
        <v>0</v>
      </c>
      <c r="T151">
        <v>1.5699999999999999E-5</v>
      </c>
      <c r="U151" s="12">
        <v>148</v>
      </c>
    </row>
    <row r="152" spans="2:21">
      <c r="B152" s="52">
        <v>149</v>
      </c>
      <c r="C152" s="40">
        <f t="shared" si="8"/>
        <v>0</v>
      </c>
      <c r="D152" s="51" t="e">
        <f>VLOOKUP(C152,PROTOKOŁY!$B$2:$D$300,3,FALSE)</f>
        <v>#N/A</v>
      </c>
      <c r="E152" s="28">
        <f t="shared" si="9"/>
        <v>2.2099999999999998E-5</v>
      </c>
      <c r="O152" s="27">
        <f t="shared" si="10"/>
        <v>1.5799999999999998E-5</v>
      </c>
      <c r="P152">
        <f>PROTOKOŁY!B150</f>
        <v>0</v>
      </c>
      <c r="R152" s="42">
        <f>PROTOKOŁY!H150</f>
        <v>0</v>
      </c>
      <c r="S152" s="42">
        <f t="shared" si="11"/>
        <v>0</v>
      </c>
      <c r="T152">
        <v>1.5799999999999998E-5</v>
      </c>
      <c r="U152" s="12">
        <v>149</v>
      </c>
    </row>
    <row r="153" spans="2:21">
      <c r="B153" s="52">
        <v>150</v>
      </c>
      <c r="C153" s="40">
        <f t="shared" si="8"/>
        <v>0</v>
      </c>
      <c r="D153" s="51" t="e">
        <f>VLOOKUP(C153,PROTOKOŁY!$B$2:$D$300,3,FALSE)</f>
        <v>#N/A</v>
      </c>
      <c r="E153" s="28">
        <f t="shared" si="9"/>
        <v>2.1999999999999999E-5</v>
      </c>
      <c r="O153" s="27">
        <f t="shared" si="10"/>
        <v>1.59E-5</v>
      </c>
      <c r="P153">
        <f>PROTOKOŁY!B151</f>
        <v>0</v>
      </c>
      <c r="R153" s="42">
        <f>PROTOKOŁY!H151</f>
        <v>0</v>
      </c>
      <c r="S153" s="42">
        <f t="shared" si="11"/>
        <v>0</v>
      </c>
      <c r="T153">
        <v>1.59E-5</v>
      </c>
      <c r="U153" s="12">
        <v>150</v>
      </c>
    </row>
    <row r="154" spans="2:21">
      <c r="B154" s="52">
        <v>151</v>
      </c>
      <c r="C154" s="40">
        <f t="shared" si="8"/>
        <v>0</v>
      </c>
      <c r="D154" s="51" t="e">
        <f>VLOOKUP(C154,PROTOKOŁY!$B$2:$D$300,3,FALSE)</f>
        <v>#N/A</v>
      </c>
      <c r="E154" s="28">
        <f t="shared" si="9"/>
        <v>2.19E-5</v>
      </c>
      <c r="O154" s="27">
        <f t="shared" si="10"/>
        <v>1.5999999999999999E-5</v>
      </c>
      <c r="P154">
        <f>PROTOKOŁY!B152</f>
        <v>0</v>
      </c>
      <c r="R154" s="42">
        <f>PROTOKOŁY!H152</f>
        <v>0</v>
      </c>
      <c r="S154" s="42">
        <f t="shared" si="11"/>
        <v>0</v>
      </c>
      <c r="T154">
        <v>1.5999999999999999E-5</v>
      </c>
      <c r="U154" s="12">
        <v>151</v>
      </c>
    </row>
    <row r="155" spans="2:21">
      <c r="B155" s="52">
        <v>152</v>
      </c>
      <c r="C155" s="40">
        <f t="shared" si="8"/>
        <v>0</v>
      </c>
      <c r="D155" s="51" t="e">
        <f>VLOOKUP(C155,PROTOKOŁY!$B$2:$D$300,3,FALSE)</f>
        <v>#N/A</v>
      </c>
      <c r="E155" s="28">
        <f t="shared" si="9"/>
        <v>2.1799999999999998E-5</v>
      </c>
      <c r="O155" s="27">
        <f t="shared" si="10"/>
        <v>1.6099999999999998E-5</v>
      </c>
      <c r="P155">
        <f>PROTOKOŁY!B153</f>
        <v>0</v>
      </c>
      <c r="R155" s="42">
        <f>PROTOKOŁY!H153</f>
        <v>0</v>
      </c>
      <c r="S155" s="42">
        <f t="shared" si="11"/>
        <v>0</v>
      </c>
      <c r="T155">
        <v>1.6099999999999998E-5</v>
      </c>
      <c r="U155" s="12">
        <v>152</v>
      </c>
    </row>
    <row r="156" spans="2:21">
      <c r="B156" s="52">
        <v>153</v>
      </c>
      <c r="C156" s="40">
        <f t="shared" si="8"/>
        <v>0</v>
      </c>
      <c r="D156" s="51" t="e">
        <f>VLOOKUP(C156,PROTOKOŁY!$B$2:$D$300,3,FALSE)</f>
        <v>#N/A</v>
      </c>
      <c r="E156" s="28">
        <f t="shared" si="9"/>
        <v>2.1699999999999999E-5</v>
      </c>
      <c r="O156" s="27">
        <f t="shared" si="10"/>
        <v>1.6200000000000001E-5</v>
      </c>
      <c r="P156">
        <f>PROTOKOŁY!B154</f>
        <v>0</v>
      </c>
      <c r="R156" s="42">
        <f>PROTOKOŁY!H154</f>
        <v>0</v>
      </c>
      <c r="S156" s="42">
        <f t="shared" si="11"/>
        <v>0</v>
      </c>
      <c r="T156">
        <v>1.6200000000000001E-5</v>
      </c>
      <c r="U156" s="12">
        <v>153</v>
      </c>
    </row>
    <row r="157" spans="2:21">
      <c r="B157" s="52">
        <v>154</v>
      </c>
      <c r="C157" s="40">
        <f t="shared" si="8"/>
        <v>0</v>
      </c>
      <c r="D157" s="51" t="e">
        <f>VLOOKUP(C157,PROTOKOŁY!$B$2:$D$300,3,FALSE)</f>
        <v>#N/A</v>
      </c>
      <c r="E157" s="28">
        <f t="shared" si="9"/>
        <v>2.16E-5</v>
      </c>
      <c r="O157" s="27">
        <f t="shared" si="10"/>
        <v>1.63E-5</v>
      </c>
      <c r="P157">
        <f>PROTOKOŁY!B155</f>
        <v>0</v>
      </c>
      <c r="R157" s="42">
        <f>PROTOKOŁY!H155</f>
        <v>0</v>
      </c>
      <c r="S157" s="42">
        <f t="shared" si="11"/>
        <v>0</v>
      </c>
      <c r="T157">
        <v>1.63E-5</v>
      </c>
      <c r="U157" s="12">
        <v>154</v>
      </c>
    </row>
    <row r="158" spans="2:21">
      <c r="B158" s="52">
        <v>155</v>
      </c>
      <c r="C158" s="40">
        <f t="shared" si="8"/>
        <v>0</v>
      </c>
      <c r="D158" s="51" t="e">
        <f>VLOOKUP(C158,PROTOKOŁY!$B$2:$D$300,3,FALSE)</f>
        <v>#N/A</v>
      </c>
      <c r="E158" s="28">
        <f t="shared" si="9"/>
        <v>2.1500000000000001E-5</v>
      </c>
      <c r="O158" s="27">
        <f t="shared" si="10"/>
        <v>1.6399999999999999E-5</v>
      </c>
      <c r="P158">
        <f>PROTOKOŁY!B156</f>
        <v>0</v>
      </c>
      <c r="R158" s="42">
        <f>PROTOKOŁY!H156</f>
        <v>0</v>
      </c>
      <c r="S158" s="42">
        <f t="shared" si="11"/>
        <v>0</v>
      </c>
      <c r="T158">
        <v>1.6399999999999999E-5</v>
      </c>
      <c r="U158" s="12">
        <v>155</v>
      </c>
    </row>
    <row r="159" spans="2:21">
      <c r="B159" s="52">
        <v>156</v>
      </c>
      <c r="C159" s="40">
        <f t="shared" si="8"/>
        <v>0</v>
      </c>
      <c r="D159" s="51" t="e">
        <f>VLOOKUP(C159,PROTOKOŁY!$B$2:$D$300,3,FALSE)</f>
        <v>#N/A</v>
      </c>
      <c r="E159" s="28">
        <f t="shared" si="9"/>
        <v>2.1399999999999998E-5</v>
      </c>
      <c r="O159" s="27">
        <f t="shared" si="10"/>
        <v>1.6500000000000001E-5</v>
      </c>
      <c r="P159">
        <f>PROTOKOŁY!B157</f>
        <v>0</v>
      </c>
      <c r="R159" s="42">
        <f>PROTOKOŁY!H157</f>
        <v>0</v>
      </c>
      <c r="S159" s="42">
        <f t="shared" si="11"/>
        <v>0</v>
      </c>
      <c r="T159">
        <v>1.6500000000000001E-5</v>
      </c>
      <c r="U159" s="12">
        <v>156</v>
      </c>
    </row>
    <row r="160" spans="2:21">
      <c r="B160" s="52">
        <v>157</v>
      </c>
      <c r="C160" s="40">
        <f t="shared" si="8"/>
        <v>0</v>
      </c>
      <c r="D160" s="51" t="e">
        <f>VLOOKUP(C160,PROTOKOŁY!$B$2:$D$300,3,FALSE)</f>
        <v>#N/A</v>
      </c>
      <c r="E160" s="28">
        <f t="shared" si="9"/>
        <v>2.1299999999999999E-5</v>
      </c>
      <c r="O160" s="27">
        <f t="shared" si="10"/>
        <v>1.66E-5</v>
      </c>
      <c r="P160">
        <f>PROTOKOŁY!B158</f>
        <v>0</v>
      </c>
      <c r="R160" s="42">
        <f>PROTOKOŁY!H158</f>
        <v>0</v>
      </c>
      <c r="S160" s="42">
        <f t="shared" si="11"/>
        <v>0</v>
      </c>
      <c r="T160">
        <v>1.66E-5</v>
      </c>
      <c r="U160" s="12">
        <v>157</v>
      </c>
    </row>
    <row r="161" spans="2:21">
      <c r="B161" s="52">
        <v>158</v>
      </c>
      <c r="C161" s="40">
        <f t="shared" si="8"/>
        <v>0</v>
      </c>
      <c r="D161" s="51" t="e">
        <f>VLOOKUP(C161,PROTOKOŁY!$B$2:$D$300,3,FALSE)</f>
        <v>#N/A</v>
      </c>
      <c r="E161" s="28">
        <f t="shared" si="9"/>
        <v>2.12E-5</v>
      </c>
      <c r="O161" s="27">
        <f t="shared" si="10"/>
        <v>1.6699999999999999E-5</v>
      </c>
      <c r="P161">
        <f>PROTOKOŁY!B159</f>
        <v>0</v>
      </c>
      <c r="R161" s="42">
        <f>PROTOKOŁY!H159</f>
        <v>0</v>
      </c>
      <c r="S161" s="42">
        <f t="shared" si="11"/>
        <v>0</v>
      </c>
      <c r="T161">
        <v>1.6699999999999999E-5</v>
      </c>
      <c r="U161" s="12">
        <v>158</v>
      </c>
    </row>
    <row r="162" spans="2:21">
      <c r="B162" s="52">
        <v>159</v>
      </c>
      <c r="C162" s="40">
        <f t="shared" si="8"/>
        <v>0</v>
      </c>
      <c r="D162" s="51" t="e">
        <f>VLOOKUP(C162,PROTOKOŁY!$B$2:$D$300,3,FALSE)</f>
        <v>#N/A</v>
      </c>
      <c r="E162" s="28">
        <f t="shared" si="9"/>
        <v>2.1100000000000001E-5</v>
      </c>
      <c r="O162" s="27">
        <f t="shared" si="10"/>
        <v>1.6799999999999998E-5</v>
      </c>
      <c r="P162">
        <f>PROTOKOŁY!B160</f>
        <v>0</v>
      </c>
      <c r="R162" s="42">
        <f>PROTOKOŁY!H160</f>
        <v>0</v>
      </c>
      <c r="S162" s="42">
        <f t="shared" si="11"/>
        <v>0</v>
      </c>
      <c r="T162">
        <v>1.6799999999999998E-5</v>
      </c>
      <c r="U162" s="12">
        <v>159</v>
      </c>
    </row>
    <row r="163" spans="2:21">
      <c r="B163" s="52">
        <v>160</v>
      </c>
      <c r="C163" s="40">
        <f t="shared" si="8"/>
        <v>0</v>
      </c>
      <c r="D163" s="51" t="e">
        <f>VLOOKUP(C163,PROTOKOŁY!$B$2:$D$300,3,FALSE)</f>
        <v>#N/A</v>
      </c>
      <c r="E163" s="28">
        <f t="shared" si="9"/>
        <v>2.0999999999999999E-5</v>
      </c>
      <c r="O163" s="27">
        <f t="shared" si="10"/>
        <v>1.6900000000000001E-5</v>
      </c>
      <c r="P163">
        <f>PROTOKOŁY!B161</f>
        <v>0</v>
      </c>
      <c r="R163" s="42">
        <f>PROTOKOŁY!H161</f>
        <v>0</v>
      </c>
      <c r="S163" s="42">
        <f t="shared" si="11"/>
        <v>0</v>
      </c>
      <c r="T163">
        <v>1.6900000000000001E-5</v>
      </c>
      <c r="U163" s="12">
        <v>160</v>
      </c>
    </row>
    <row r="164" spans="2:21">
      <c r="B164" s="52">
        <v>161</v>
      </c>
      <c r="C164" s="40">
        <f t="shared" si="8"/>
        <v>0</v>
      </c>
      <c r="D164" s="51" t="e">
        <f>VLOOKUP(C164,PROTOKOŁY!$B$2:$D$300,3,FALSE)</f>
        <v>#N/A</v>
      </c>
      <c r="E164" s="28">
        <f t="shared" si="9"/>
        <v>2.09E-5</v>
      </c>
      <c r="O164" s="27">
        <f t="shared" si="10"/>
        <v>1.7E-5</v>
      </c>
      <c r="P164">
        <f>PROTOKOŁY!B162</f>
        <v>0</v>
      </c>
      <c r="R164" s="42">
        <f>PROTOKOŁY!H162</f>
        <v>0</v>
      </c>
      <c r="S164" s="42">
        <f t="shared" si="11"/>
        <v>0</v>
      </c>
      <c r="T164">
        <v>1.7E-5</v>
      </c>
      <c r="U164" s="12">
        <v>161</v>
      </c>
    </row>
    <row r="165" spans="2:21">
      <c r="B165" s="52">
        <v>162</v>
      </c>
      <c r="C165" s="40">
        <f t="shared" si="8"/>
        <v>0</v>
      </c>
      <c r="D165" s="51" t="e">
        <f>VLOOKUP(C165,PROTOKOŁY!$B$2:$D$300,3,FALSE)</f>
        <v>#N/A</v>
      </c>
      <c r="E165" s="28">
        <f t="shared" si="9"/>
        <v>2.0800000000000001E-5</v>
      </c>
      <c r="O165" s="27">
        <f t="shared" si="10"/>
        <v>1.7099999999999999E-5</v>
      </c>
      <c r="P165">
        <f>PROTOKOŁY!B163</f>
        <v>0</v>
      </c>
      <c r="R165" s="42">
        <f>PROTOKOŁY!H163</f>
        <v>0</v>
      </c>
      <c r="S165" s="42">
        <f t="shared" si="11"/>
        <v>0</v>
      </c>
      <c r="T165">
        <v>1.7099999999999999E-5</v>
      </c>
      <c r="U165" s="12">
        <v>162</v>
      </c>
    </row>
    <row r="166" spans="2:21">
      <c r="B166" s="52">
        <v>163</v>
      </c>
      <c r="C166" s="40">
        <f t="shared" si="8"/>
        <v>0</v>
      </c>
      <c r="D166" s="51" t="e">
        <f>VLOOKUP(C166,PROTOKOŁY!$B$2:$D$300,3,FALSE)</f>
        <v>#N/A</v>
      </c>
      <c r="E166" s="28">
        <f t="shared" si="9"/>
        <v>2.0699999999999998E-5</v>
      </c>
      <c r="O166" s="27">
        <f t="shared" si="10"/>
        <v>1.7200000000000001E-5</v>
      </c>
      <c r="P166">
        <f>PROTOKOŁY!B164</f>
        <v>0</v>
      </c>
      <c r="R166" s="42">
        <f>PROTOKOŁY!H164</f>
        <v>0</v>
      </c>
      <c r="S166" s="42">
        <f t="shared" si="11"/>
        <v>0</v>
      </c>
      <c r="T166">
        <v>1.7200000000000001E-5</v>
      </c>
      <c r="U166" s="12">
        <v>163</v>
      </c>
    </row>
    <row r="167" spans="2:21">
      <c r="B167" s="52">
        <v>164</v>
      </c>
      <c r="C167" s="40">
        <f t="shared" si="8"/>
        <v>0</v>
      </c>
      <c r="D167" s="51" t="e">
        <f>VLOOKUP(C167,PROTOKOŁY!$B$2:$D$300,3,FALSE)</f>
        <v>#N/A</v>
      </c>
      <c r="E167" s="28">
        <f t="shared" si="9"/>
        <v>2.0599999999999999E-5</v>
      </c>
      <c r="O167" s="27">
        <f t="shared" si="10"/>
        <v>1.73E-5</v>
      </c>
      <c r="P167">
        <f>PROTOKOŁY!B165</f>
        <v>0</v>
      </c>
      <c r="R167" s="42">
        <f>PROTOKOŁY!H165</f>
        <v>0</v>
      </c>
      <c r="S167" s="42">
        <f t="shared" si="11"/>
        <v>0</v>
      </c>
      <c r="T167">
        <v>1.73E-5</v>
      </c>
      <c r="U167" s="12">
        <v>164</v>
      </c>
    </row>
    <row r="168" spans="2:21">
      <c r="B168" s="52">
        <v>165</v>
      </c>
      <c r="C168" s="40">
        <f t="shared" si="8"/>
        <v>0</v>
      </c>
      <c r="D168" s="51" t="e">
        <f>VLOOKUP(C168,PROTOKOŁY!$B$2:$D$300,3,FALSE)</f>
        <v>#N/A</v>
      </c>
      <c r="E168" s="28">
        <f t="shared" si="9"/>
        <v>2.05E-5</v>
      </c>
      <c r="O168" s="27">
        <f t="shared" si="10"/>
        <v>1.7399999999999999E-5</v>
      </c>
      <c r="P168">
        <f>PROTOKOŁY!B166</f>
        <v>0</v>
      </c>
      <c r="R168" s="42">
        <f>PROTOKOŁY!H166</f>
        <v>0</v>
      </c>
      <c r="S168" s="42">
        <f t="shared" si="11"/>
        <v>0</v>
      </c>
      <c r="T168">
        <v>1.7399999999999999E-5</v>
      </c>
      <c r="U168" s="12">
        <v>165</v>
      </c>
    </row>
    <row r="169" spans="2:21">
      <c r="B169" s="52">
        <v>166</v>
      </c>
      <c r="C169" s="40">
        <f t="shared" si="8"/>
        <v>0</v>
      </c>
      <c r="D169" s="51" t="e">
        <f>VLOOKUP(C169,PROTOKOŁY!$B$2:$D$300,3,FALSE)</f>
        <v>#N/A</v>
      </c>
      <c r="E169" s="28">
        <f t="shared" si="9"/>
        <v>2.0400000000000001E-5</v>
      </c>
      <c r="O169" s="27">
        <f t="shared" si="10"/>
        <v>1.7499999999999998E-5</v>
      </c>
      <c r="P169">
        <f>PROTOKOŁY!B167</f>
        <v>0</v>
      </c>
      <c r="R169" s="42">
        <f>PROTOKOŁY!H167</f>
        <v>0</v>
      </c>
      <c r="S169" s="42">
        <f t="shared" si="11"/>
        <v>0</v>
      </c>
      <c r="T169">
        <v>1.7499999999999998E-5</v>
      </c>
      <c r="U169" s="12">
        <v>166</v>
      </c>
    </row>
    <row r="170" spans="2:21">
      <c r="B170" s="52">
        <v>167</v>
      </c>
      <c r="C170" s="40">
        <f t="shared" si="8"/>
        <v>0</v>
      </c>
      <c r="D170" s="51" t="e">
        <f>VLOOKUP(C170,PROTOKOŁY!$B$2:$D$300,3,FALSE)</f>
        <v>#N/A</v>
      </c>
      <c r="E170" s="28">
        <f t="shared" si="9"/>
        <v>2.0299999999999999E-5</v>
      </c>
      <c r="O170" s="27">
        <f t="shared" si="10"/>
        <v>1.7600000000000001E-5</v>
      </c>
      <c r="P170">
        <f>PROTOKOŁY!B168</f>
        <v>0</v>
      </c>
      <c r="R170" s="42">
        <f>PROTOKOŁY!H168</f>
        <v>0</v>
      </c>
      <c r="S170" s="42">
        <f t="shared" si="11"/>
        <v>0</v>
      </c>
      <c r="T170">
        <v>1.7600000000000001E-5</v>
      </c>
      <c r="U170" s="12">
        <v>167</v>
      </c>
    </row>
    <row r="171" spans="2:21">
      <c r="B171" s="52">
        <v>168</v>
      </c>
      <c r="C171" s="40">
        <f t="shared" si="8"/>
        <v>0</v>
      </c>
      <c r="D171" s="51" t="e">
        <f>VLOOKUP(C171,PROTOKOŁY!$B$2:$D$300,3,FALSE)</f>
        <v>#N/A</v>
      </c>
      <c r="E171" s="28">
        <f t="shared" si="9"/>
        <v>2.02E-5</v>
      </c>
      <c r="O171" s="27">
        <f t="shared" si="10"/>
        <v>1.77E-5</v>
      </c>
      <c r="P171">
        <f>PROTOKOŁY!B169</f>
        <v>0</v>
      </c>
      <c r="R171" s="42">
        <f>PROTOKOŁY!H169</f>
        <v>0</v>
      </c>
      <c r="S171" s="42">
        <f t="shared" si="11"/>
        <v>0</v>
      </c>
      <c r="T171">
        <v>1.77E-5</v>
      </c>
      <c r="U171" s="12">
        <v>168</v>
      </c>
    </row>
    <row r="172" spans="2:21">
      <c r="B172" s="52">
        <v>169</v>
      </c>
      <c r="C172" s="40">
        <f t="shared" si="8"/>
        <v>0</v>
      </c>
      <c r="D172" s="51" t="e">
        <f>VLOOKUP(C172,PROTOKOŁY!$B$2:$D$300,3,FALSE)</f>
        <v>#N/A</v>
      </c>
      <c r="E172" s="28">
        <f t="shared" si="9"/>
        <v>2.0100000000000001E-5</v>
      </c>
      <c r="O172" s="27">
        <f t="shared" si="10"/>
        <v>1.7799999999999999E-5</v>
      </c>
      <c r="P172">
        <f>PROTOKOŁY!B170</f>
        <v>0</v>
      </c>
      <c r="R172" s="42">
        <f>PROTOKOŁY!H170</f>
        <v>0</v>
      </c>
      <c r="S172" s="42">
        <f t="shared" si="11"/>
        <v>0</v>
      </c>
      <c r="T172">
        <v>1.7799999999999999E-5</v>
      </c>
      <c r="U172" s="12">
        <v>169</v>
      </c>
    </row>
    <row r="173" spans="2:21">
      <c r="B173" s="52">
        <v>170</v>
      </c>
      <c r="C173" s="40">
        <f t="shared" si="8"/>
        <v>0</v>
      </c>
      <c r="D173" s="51" t="e">
        <f>VLOOKUP(C173,PROTOKOŁY!$B$2:$D$300,3,FALSE)</f>
        <v>#N/A</v>
      </c>
      <c r="E173" s="28">
        <f t="shared" si="9"/>
        <v>1.9999999999999998E-5</v>
      </c>
      <c r="O173" s="27">
        <f t="shared" si="10"/>
        <v>1.7900000000000001E-5</v>
      </c>
      <c r="P173">
        <f>PROTOKOŁY!B171</f>
        <v>0</v>
      </c>
      <c r="R173" s="42">
        <f>PROTOKOŁY!H171</f>
        <v>0</v>
      </c>
      <c r="S173" s="42">
        <f t="shared" si="11"/>
        <v>0</v>
      </c>
      <c r="T173">
        <v>1.7900000000000001E-5</v>
      </c>
      <c r="U173" s="12">
        <v>170</v>
      </c>
    </row>
    <row r="174" spans="2:21">
      <c r="B174" s="52">
        <v>171</v>
      </c>
      <c r="C174" s="40">
        <f t="shared" si="8"/>
        <v>0</v>
      </c>
      <c r="D174" s="51" t="e">
        <f>VLOOKUP(C174,PROTOKOŁY!$B$2:$D$300,3,FALSE)</f>
        <v>#N/A</v>
      </c>
      <c r="E174" s="28">
        <f t="shared" si="9"/>
        <v>1.9899999999999999E-5</v>
      </c>
      <c r="O174" s="27">
        <f t="shared" si="10"/>
        <v>1.8E-5</v>
      </c>
      <c r="P174">
        <f>PROTOKOŁY!B172</f>
        <v>0</v>
      </c>
      <c r="R174" s="42">
        <f>PROTOKOŁY!H172</f>
        <v>0</v>
      </c>
      <c r="S174" s="42">
        <f t="shared" si="11"/>
        <v>0</v>
      </c>
      <c r="T174">
        <v>1.8E-5</v>
      </c>
      <c r="U174" s="12">
        <v>171</v>
      </c>
    </row>
    <row r="175" spans="2:21">
      <c r="B175" s="52">
        <v>172</v>
      </c>
      <c r="C175" s="40">
        <f t="shared" si="8"/>
        <v>0</v>
      </c>
      <c r="D175" s="51" t="e">
        <f>VLOOKUP(C175,PROTOKOŁY!$B$2:$D$300,3,FALSE)</f>
        <v>#N/A</v>
      </c>
      <c r="E175" s="28">
        <f t="shared" si="9"/>
        <v>1.98E-5</v>
      </c>
      <c r="O175" s="27">
        <f t="shared" si="10"/>
        <v>1.8099999999999999E-5</v>
      </c>
      <c r="P175">
        <f>PROTOKOŁY!B173</f>
        <v>0</v>
      </c>
      <c r="R175" s="42">
        <f>PROTOKOŁY!H173</f>
        <v>0</v>
      </c>
      <c r="S175" s="42">
        <f t="shared" si="11"/>
        <v>0</v>
      </c>
      <c r="T175">
        <v>1.8099999999999999E-5</v>
      </c>
      <c r="U175" s="12">
        <v>172</v>
      </c>
    </row>
    <row r="176" spans="2:21">
      <c r="B176" s="52">
        <v>173</v>
      </c>
      <c r="C176" s="40">
        <f t="shared" si="8"/>
        <v>0</v>
      </c>
      <c r="D176" s="51" t="e">
        <f>VLOOKUP(C176,PROTOKOŁY!$B$2:$D$300,3,FALSE)</f>
        <v>#N/A</v>
      </c>
      <c r="E176" s="28">
        <f t="shared" si="9"/>
        <v>1.9700000000000001E-5</v>
      </c>
      <c r="O176" s="27">
        <f t="shared" si="10"/>
        <v>1.8199999999999999E-5</v>
      </c>
      <c r="P176">
        <f>PROTOKOŁY!B174</f>
        <v>0</v>
      </c>
      <c r="R176" s="42">
        <f>PROTOKOŁY!H174</f>
        <v>0</v>
      </c>
      <c r="S176" s="42">
        <f t="shared" si="11"/>
        <v>0</v>
      </c>
      <c r="T176">
        <v>1.8199999999999999E-5</v>
      </c>
      <c r="U176" s="12">
        <v>173</v>
      </c>
    </row>
    <row r="177" spans="2:21">
      <c r="B177" s="52">
        <v>174</v>
      </c>
      <c r="C177" s="40">
        <f t="shared" si="8"/>
        <v>0</v>
      </c>
      <c r="D177" s="51" t="e">
        <f>VLOOKUP(C177,PROTOKOŁY!$B$2:$D$300,3,FALSE)</f>
        <v>#N/A</v>
      </c>
      <c r="E177" s="28">
        <f t="shared" si="9"/>
        <v>1.9599999999999999E-5</v>
      </c>
      <c r="O177" s="27">
        <f t="shared" si="10"/>
        <v>1.8300000000000001E-5</v>
      </c>
      <c r="P177">
        <f>PROTOKOŁY!B175</f>
        <v>0</v>
      </c>
      <c r="R177" s="42">
        <f>PROTOKOŁY!H175</f>
        <v>0</v>
      </c>
      <c r="S177" s="42">
        <f t="shared" si="11"/>
        <v>0</v>
      </c>
      <c r="T177">
        <v>1.8300000000000001E-5</v>
      </c>
      <c r="U177" s="12">
        <v>174</v>
      </c>
    </row>
    <row r="178" spans="2:21">
      <c r="B178" s="52">
        <v>175</v>
      </c>
      <c r="C178" s="40">
        <f t="shared" si="8"/>
        <v>0</v>
      </c>
      <c r="D178" s="51" t="e">
        <f>VLOOKUP(C178,PROTOKOŁY!$B$2:$D$300,3,FALSE)</f>
        <v>#N/A</v>
      </c>
      <c r="E178" s="28">
        <f t="shared" si="9"/>
        <v>1.95E-5</v>
      </c>
      <c r="O178" s="27">
        <f t="shared" si="10"/>
        <v>1.84E-5</v>
      </c>
      <c r="P178">
        <f>PROTOKOŁY!B176</f>
        <v>0</v>
      </c>
      <c r="R178" s="42">
        <f>PROTOKOŁY!H176</f>
        <v>0</v>
      </c>
      <c r="S178" s="42">
        <f t="shared" si="11"/>
        <v>0</v>
      </c>
      <c r="T178">
        <v>1.84E-5</v>
      </c>
      <c r="U178" s="12">
        <v>175</v>
      </c>
    </row>
    <row r="179" spans="2:21">
      <c r="B179" s="52">
        <v>176</v>
      </c>
      <c r="C179" s="40">
        <f t="shared" si="8"/>
        <v>0</v>
      </c>
      <c r="D179" s="51" t="e">
        <f>VLOOKUP(C179,PROTOKOŁY!$B$2:$D$300,3,FALSE)</f>
        <v>#N/A</v>
      </c>
      <c r="E179" s="28">
        <f t="shared" si="9"/>
        <v>1.9400000000000001E-5</v>
      </c>
      <c r="O179" s="27">
        <f t="shared" si="10"/>
        <v>1.8499999999999999E-5</v>
      </c>
      <c r="P179">
        <f>PROTOKOŁY!B177</f>
        <v>0</v>
      </c>
      <c r="R179" s="42">
        <f>PROTOKOŁY!H177</f>
        <v>0</v>
      </c>
      <c r="S179" s="42">
        <f t="shared" si="11"/>
        <v>0</v>
      </c>
      <c r="T179">
        <v>1.8499999999999999E-5</v>
      </c>
      <c r="U179" s="12">
        <v>176</v>
      </c>
    </row>
    <row r="180" spans="2:21">
      <c r="B180" s="52">
        <v>177</v>
      </c>
      <c r="C180" s="40">
        <f t="shared" si="8"/>
        <v>0</v>
      </c>
      <c r="D180" s="51" t="e">
        <f>VLOOKUP(C180,PROTOKOŁY!$B$2:$D$300,3,FALSE)</f>
        <v>#N/A</v>
      </c>
      <c r="E180" s="28">
        <f t="shared" si="9"/>
        <v>1.9299999999999998E-5</v>
      </c>
      <c r="O180" s="27">
        <f t="shared" si="10"/>
        <v>1.8600000000000001E-5</v>
      </c>
      <c r="P180">
        <f>PROTOKOŁY!B178</f>
        <v>0</v>
      </c>
      <c r="R180" s="42">
        <f>PROTOKOŁY!H178</f>
        <v>0</v>
      </c>
      <c r="S180" s="42">
        <f t="shared" si="11"/>
        <v>0</v>
      </c>
      <c r="T180">
        <v>1.8600000000000001E-5</v>
      </c>
      <c r="U180" s="12">
        <v>177</v>
      </c>
    </row>
    <row r="181" spans="2:21">
      <c r="B181" s="52">
        <v>178</v>
      </c>
      <c r="C181" s="40">
        <f t="shared" si="8"/>
        <v>0</v>
      </c>
      <c r="D181" s="51" t="e">
        <f>VLOOKUP(C181,PROTOKOŁY!$B$2:$D$300,3,FALSE)</f>
        <v>#N/A</v>
      </c>
      <c r="E181" s="28">
        <f t="shared" si="9"/>
        <v>1.9199999999999999E-5</v>
      </c>
      <c r="O181" s="27">
        <f t="shared" si="10"/>
        <v>1.8700000000000001E-5</v>
      </c>
      <c r="P181">
        <f>PROTOKOŁY!B179</f>
        <v>0</v>
      </c>
      <c r="R181" s="42">
        <f>PROTOKOŁY!H179</f>
        <v>0</v>
      </c>
      <c r="S181" s="42">
        <f t="shared" si="11"/>
        <v>0</v>
      </c>
      <c r="T181">
        <v>1.8700000000000001E-5</v>
      </c>
      <c r="U181" s="12">
        <v>178</v>
      </c>
    </row>
    <row r="182" spans="2:21">
      <c r="B182" s="52">
        <v>179</v>
      </c>
      <c r="C182" s="40">
        <f t="shared" si="8"/>
        <v>0</v>
      </c>
      <c r="D182" s="51" t="e">
        <f>VLOOKUP(C182,PROTOKOŁY!$B$2:$D$300,3,FALSE)</f>
        <v>#N/A</v>
      </c>
      <c r="E182" s="28">
        <f t="shared" si="9"/>
        <v>1.91E-5</v>
      </c>
      <c r="O182" s="27">
        <f t="shared" si="10"/>
        <v>1.88E-5</v>
      </c>
      <c r="P182">
        <f>PROTOKOŁY!B180</f>
        <v>0</v>
      </c>
      <c r="R182" s="42">
        <f>PROTOKOŁY!H180</f>
        <v>0</v>
      </c>
      <c r="S182" s="42">
        <f t="shared" si="11"/>
        <v>0</v>
      </c>
      <c r="T182">
        <v>1.88E-5</v>
      </c>
      <c r="U182" s="12">
        <v>179</v>
      </c>
    </row>
    <row r="183" spans="2:21">
      <c r="B183" s="52">
        <v>180</v>
      </c>
      <c r="C183" s="40">
        <f t="shared" si="8"/>
        <v>0</v>
      </c>
      <c r="D183" s="51" t="e">
        <f>VLOOKUP(C183,PROTOKOŁY!$B$2:$D$300,3,FALSE)</f>
        <v>#N/A</v>
      </c>
      <c r="E183" s="28">
        <f t="shared" si="9"/>
        <v>1.9000000000000001E-5</v>
      </c>
      <c r="O183" s="27">
        <f t="shared" si="10"/>
        <v>1.8899999999999999E-5</v>
      </c>
      <c r="P183">
        <f>PROTOKOŁY!B181</f>
        <v>0</v>
      </c>
      <c r="R183" s="42">
        <f>PROTOKOŁY!H181</f>
        <v>0</v>
      </c>
      <c r="S183" s="42">
        <f t="shared" si="11"/>
        <v>0</v>
      </c>
      <c r="T183">
        <v>1.8899999999999999E-5</v>
      </c>
      <c r="U183" s="12">
        <v>180</v>
      </c>
    </row>
    <row r="184" spans="2:21">
      <c r="B184" s="52">
        <v>181</v>
      </c>
      <c r="C184" s="40">
        <f t="shared" si="8"/>
        <v>0</v>
      </c>
      <c r="D184" s="51" t="e">
        <f>VLOOKUP(C184,PROTOKOŁY!$B$2:$D$300,3,FALSE)</f>
        <v>#N/A</v>
      </c>
      <c r="E184" s="28">
        <f t="shared" si="9"/>
        <v>1.8899999999999999E-5</v>
      </c>
      <c r="O184" s="27">
        <f t="shared" si="10"/>
        <v>1.9000000000000001E-5</v>
      </c>
      <c r="P184">
        <f>PROTOKOŁY!B182</f>
        <v>0</v>
      </c>
      <c r="R184" s="42">
        <f>PROTOKOŁY!H182</f>
        <v>0</v>
      </c>
      <c r="S184" s="42">
        <f t="shared" si="11"/>
        <v>0</v>
      </c>
      <c r="T184">
        <v>1.9000000000000001E-5</v>
      </c>
      <c r="U184" s="12">
        <v>181</v>
      </c>
    </row>
    <row r="185" spans="2:21">
      <c r="B185" s="52">
        <v>182</v>
      </c>
      <c r="C185" s="40">
        <f t="shared" si="8"/>
        <v>0</v>
      </c>
      <c r="D185" s="51" t="e">
        <f>VLOOKUP(C185,PROTOKOŁY!$B$2:$D$300,3,FALSE)</f>
        <v>#N/A</v>
      </c>
      <c r="E185" s="28">
        <f t="shared" si="9"/>
        <v>1.88E-5</v>
      </c>
      <c r="O185" s="27">
        <f t="shared" si="10"/>
        <v>1.91E-5</v>
      </c>
      <c r="P185">
        <f>PROTOKOŁY!B183</f>
        <v>0</v>
      </c>
      <c r="R185" s="42">
        <f>PROTOKOŁY!H183</f>
        <v>0</v>
      </c>
      <c r="S185" s="42">
        <f t="shared" si="11"/>
        <v>0</v>
      </c>
      <c r="T185">
        <v>1.91E-5</v>
      </c>
      <c r="U185" s="12">
        <v>182</v>
      </c>
    </row>
    <row r="186" spans="2:21">
      <c r="B186" s="52">
        <v>183</v>
      </c>
      <c r="C186" s="40">
        <f t="shared" si="8"/>
        <v>0</v>
      </c>
      <c r="D186" s="51" t="e">
        <f>VLOOKUP(C186,PROTOKOŁY!$B$2:$D$300,3,FALSE)</f>
        <v>#N/A</v>
      </c>
      <c r="E186" s="28">
        <f t="shared" si="9"/>
        <v>1.8700000000000001E-5</v>
      </c>
      <c r="O186" s="27">
        <f t="shared" si="10"/>
        <v>1.9199999999999999E-5</v>
      </c>
      <c r="P186">
        <f>PROTOKOŁY!B184</f>
        <v>0</v>
      </c>
      <c r="R186" s="42">
        <f>PROTOKOŁY!H184</f>
        <v>0</v>
      </c>
      <c r="S186" s="42">
        <f t="shared" si="11"/>
        <v>0</v>
      </c>
      <c r="T186">
        <v>1.9199999999999999E-5</v>
      </c>
      <c r="U186" s="12">
        <v>183</v>
      </c>
    </row>
    <row r="187" spans="2:21">
      <c r="B187" s="52">
        <v>184</v>
      </c>
      <c r="C187" s="40">
        <f t="shared" si="8"/>
        <v>0</v>
      </c>
      <c r="D187" s="51" t="e">
        <f>VLOOKUP(C187,PROTOKOŁY!$B$2:$D$300,3,FALSE)</f>
        <v>#N/A</v>
      </c>
      <c r="E187" s="28">
        <f t="shared" si="9"/>
        <v>1.8600000000000001E-5</v>
      </c>
      <c r="O187" s="27">
        <f t="shared" si="10"/>
        <v>1.9299999999999998E-5</v>
      </c>
      <c r="P187">
        <f>PROTOKOŁY!B185</f>
        <v>0</v>
      </c>
      <c r="R187" s="42">
        <f>PROTOKOŁY!H185</f>
        <v>0</v>
      </c>
      <c r="S187" s="42">
        <f t="shared" si="11"/>
        <v>0</v>
      </c>
      <c r="T187">
        <v>1.9299999999999998E-5</v>
      </c>
      <c r="U187" s="12">
        <v>184</v>
      </c>
    </row>
    <row r="188" spans="2:21">
      <c r="B188" s="52">
        <v>185</v>
      </c>
      <c r="C188" s="40">
        <f t="shared" si="8"/>
        <v>0</v>
      </c>
      <c r="D188" s="51" t="e">
        <f>VLOOKUP(C188,PROTOKOŁY!$B$2:$D$300,3,FALSE)</f>
        <v>#N/A</v>
      </c>
      <c r="E188" s="28">
        <f t="shared" si="9"/>
        <v>1.8499999999999999E-5</v>
      </c>
      <c r="O188" s="27">
        <f t="shared" si="10"/>
        <v>1.9400000000000001E-5</v>
      </c>
      <c r="P188">
        <f>PROTOKOŁY!B186</f>
        <v>0</v>
      </c>
      <c r="R188" s="42">
        <f>PROTOKOŁY!H186</f>
        <v>0</v>
      </c>
      <c r="S188" s="42">
        <f t="shared" si="11"/>
        <v>0</v>
      </c>
      <c r="T188">
        <v>1.9400000000000001E-5</v>
      </c>
      <c r="U188" s="12">
        <v>185</v>
      </c>
    </row>
    <row r="189" spans="2:21">
      <c r="B189" s="52">
        <v>186</v>
      </c>
      <c r="C189" s="40">
        <f t="shared" si="8"/>
        <v>0</v>
      </c>
      <c r="D189" s="51" t="e">
        <f>VLOOKUP(C189,PROTOKOŁY!$B$2:$D$300,3,FALSE)</f>
        <v>#N/A</v>
      </c>
      <c r="E189" s="28">
        <f t="shared" si="9"/>
        <v>1.84E-5</v>
      </c>
      <c r="O189" s="27">
        <f t="shared" si="10"/>
        <v>1.95E-5</v>
      </c>
      <c r="P189">
        <f>PROTOKOŁY!B187</f>
        <v>0</v>
      </c>
      <c r="R189" s="42">
        <f>PROTOKOŁY!H187</f>
        <v>0</v>
      </c>
      <c r="S189" s="42">
        <f t="shared" si="11"/>
        <v>0</v>
      </c>
      <c r="T189">
        <v>1.95E-5</v>
      </c>
      <c r="U189" s="12">
        <v>186</v>
      </c>
    </row>
    <row r="190" spans="2:21">
      <c r="B190" s="52">
        <v>187</v>
      </c>
      <c r="C190" s="40">
        <f t="shared" si="8"/>
        <v>0</v>
      </c>
      <c r="D190" s="51" t="e">
        <f>VLOOKUP(C190,PROTOKOŁY!$B$2:$D$300,3,FALSE)</f>
        <v>#N/A</v>
      </c>
      <c r="E190" s="28">
        <f t="shared" si="9"/>
        <v>1.8300000000000001E-5</v>
      </c>
      <c r="O190" s="27">
        <f t="shared" si="10"/>
        <v>1.9599999999999999E-5</v>
      </c>
      <c r="P190">
        <f>PROTOKOŁY!B188</f>
        <v>0</v>
      </c>
      <c r="R190" s="42">
        <f>PROTOKOŁY!H188</f>
        <v>0</v>
      </c>
      <c r="S190" s="42">
        <f t="shared" si="11"/>
        <v>0</v>
      </c>
      <c r="T190">
        <v>1.9599999999999999E-5</v>
      </c>
      <c r="U190" s="12">
        <v>187</v>
      </c>
    </row>
    <row r="191" spans="2:21">
      <c r="B191" s="52">
        <v>188</v>
      </c>
      <c r="C191" s="40">
        <f t="shared" si="8"/>
        <v>0</v>
      </c>
      <c r="D191" s="51" t="e">
        <f>VLOOKUP(C191,PROTOKOŁY!$B$2:$D$300,3,FALSE)</f>
        <v>#N/A</v>
      </c>
      <c r="E191" s="28">
        <f t="shared" si="9"/>
        <v>1.8199999999999999E-5</v>
      </c>
      <c r="O191" s="27">
        <f t="shared" si="10"/>
        <v>1.9700000000000001E-5</v>
      </c>
      <c r="P191">
        <f>PROTOKOŁY!B189</f>
        <v>0</v>
      </c>
      <c r="R191" s="42">
        <f>PROTOKOŁY!H189</f>
        <v>0</v>
      </c>
      <c r="S191" s="42">
        <f t="shared" si="11"/>
        <v>0</v>
      </c>
      <c r="T191">
        <v>1.9700000000000001E-5</v>
      </c>
      <c r="U191" s="12">
        <v>188</v>
      </c>
    </row>
    <row r="192" spans="2:21">
      <c r="B192" s="52">
        <v>189</v>
      </c>
      <c r="C192" s="40">
        <f t="shared" si="8"/>
        <v>0</v>
      </c>
      <c r="D192" s="51" t="e">
        <f>VLOOKUP(C192,PROTOKOŁY!$B$2:$D$300,3,FALSE)</f>
        <v>#N/A</v>
      </c>
      <c r="E192" s="28">
        <f t="shared" si="9"/>
        <v>1.8099999999999999E-5</v>
      </c>
      <c r="O192" s="27">
        <f t="shared" si="10"/>
        <v>1.98E-5</v>
      </c>
      <c r="P192">
        <f>PROTOKOŁY!B190</f>
        <v>0</v>
      </c>
      <c r="R192" s="42">
        <f>PROTOKOŁY!H190</f>
        <v>0</v>
      </c>
      <c r="S192" s="42">
        <f t="shared" si="11"/>
        <v>0</v>
      </c>
      <c r="T192">
        <v>1.98E-5</v>
      </c>
      <c r="U192" s="12">
        <v>189</v>
      </c>
    </row>
    <row r="193" spans="2:21">
      <c r="B193" s="52">
        <v>190</v>
      </c>
      <c r="C193" s="40">
        <f t="shared" si="8"/>
        <v>0</v>
      </c>
      <c r="D193" s="51" t="e">
        <f>VLOOKUP(C193,PROTOKOŁY!$B$2:$D$300,3,FALSE)</f>
        <v>#N/A</v>
      </c>
      <c r="E193" s="28">
        <f t="shared" si="9"/>
        <v>1.8E-5</v>
      </c>
      <c r="O193" s="27">
        <f t="shared" si="10"/>
        <v>1.9899999999999999E-5</v>
      </c>
      <c r="P193">
        <f>PROTOKOŁY!B191</f>
        <v>0</v>
      </c>
      <c r="R193" s="42">
        <f>PROTOKOŁY!H191</f>
        <v>0</v>
      </c>
      <c r="S193" s="42">
        <f t="shared" si="11"/>
        <v>0</v>
      </c>
      <c r="T193">
        <v>1.9899999999999999E-5</v>
      </c>
      <c r="U193" s="12">
        <v>190</v>
      </c>
    </row>
    <row r="194" spans="2:21">
      <c r="B194" s="52">
        <v>191</v>
      </c>
      <c r="C194" s="40">
        <f t="shared" si="8"/>
        <v>0</v>
      </c>
      <c r="D194" s="51" t="e">
        <f>VLOOKUP(C194,PROTOKOŁY!$B$2:$D$300,3,FALSE)</f>
        <v>#N/A</v>
      </c>
      <c r="E194" s="28">
        <f t="shared" si="9"/>
        <v>1.7900000000000001E-5</v>
      </c>
      <c r="O194" s="27">
        <f t="shared" si="10"/>
        <v>1.9999999999999998E-5</v>
      </c>
      <c r="P194">
        <f>PROTOKOŁY!B192</f>
        <v>0</v>
      </c>
      <c r="R194" s="42">
        <f>PROTOKOŁY!H192</f>
        <v>0</v>
      </c>
      <c r="S194" s="42">
        <f t="shared" si="11"/>
        <v>0</v>
      </c>
      <c r="T194">
        <v>1.9999999999999998E-5</v>
      </c>
      <c r="U194" s="12">
        <v>191</v>
      </c>
    </row>
    <row r="195" spans="2:21">
      <c r="B195" s="52">
        <v>192</v>
      </c>
      <c r="C195" s="40">
        <f t="shared" si="8"/>
        <v>0</v>
      </c>
      <c r="D195" s="51" t="e">
        <f>VLOOKUP(C195,PROTOKOŁY!$B$2:$D$300,3,FALSE)</f>
        <v>#N/A</v>
      </c>
      <c r="E195" s="28">
        <f t="shared" si="9"/>
        <v>1.7799999999999999E-5</v>
      </c>
      <c r="O195" s="27">
        <f t="shared" si="10"/>
        <v>2.0100000000000001E-5</v>
      </c>
      <c r="P195">
        <f>PROTOKOŁY!B193</f>
        <v>0</v>
      </c>
      <c r="R195" s="42">
        <f>PROTOKOŁY!H193</f>
        <v>0</v>
      </c>
      <c r="S195" s="42">
        <f t="shared" si="11"/>
        <v>0</v>
      </c>
      <c r="T195">
        <v>2.0100000000000001E-5</v>
      </c>
      <c r="U195" s="12">
        <v>192</v>
      </c>
    </row>
    <row r="196" spans="2:21">
      <c r="B196" s="52">
        <v>193</v>
      </c>
      <c r="C196" s="40">
        <f t="shared" ref="C196:C260" si="12">VLOOKUP(E196,O$4:P$260,2,FALSE)</f>
        <v>0</v>
      </c>
      <c r="D196" s="51" t="e">
        <f>VLOOKUP(C196,PROTOKOŁY!$B$2:$D$300,3,FALSE)</f>
        <v>#N/A</v>
      </c>
      <c r="E196" s="28">
        <f t="shared" si="9"/>
        <v>1.77E-5</v>
      </c>
      <c r="O196" s="27">
        <f t="shared" si="10"/>
        <v>2.02E-5</v>
      </c>
      <c r="P196">
        <f>PROTOKOŁY!B194</f>
        <v>0</v>
      </c>
      <c r="R196" s="42">
        <f>PROTOKOŁY!H194</f>
        <v>0</v>
      </c>
      <c r="S196" s="42">
        <f t="shared" si="11"/>
        <v>0</v>
      </c>
      <c r="T196">
        <v>2.02E-5</v>
      </c>
      <c r="U196" s="12">
        <v>193</v>
      </c>
    </row>
    <row r="197" spans="2:21">
      <c r="B197" s="52">
        <v>194</v>
      </c>
      <c r="C197" s="40">
        <f t="shared" si="12"/>
        <v>0</v>
      </c>
      <c r="D197" s="51" t="e">
        <f>VLOOKUP(C197,PROTOKOŁY!$B$2:$D$300,3,FALSE)</f>
        <v>#N/A</v>
      </c>
      <c r="E197" s="28">
        <f t="shared" ref="E197:E260" si="13">LARGE(O$4:O$260,U197)</f>
        <v>1.7600000000000001E-5</v>
      </c>
      <c r="O197" s="27">
        <f t="shared" ref="O197:O260" si="14">S197+T197</f>
        <v>2.0299999999999999E-5</v>
      </c>
      <c r="P197">
        <f>PROTOKOŁY!B195</f>
        <v>0</v>
      </c>
      <c r="R197" s="42">
        <f>PROTOKOŁY!H195</f>
        <v>0</v>
      </c>
      <c r="S197" s="42">
        <f t="shared" ref="S197:S260" si="15">R197</f>
        <v>0</v>
      </c>
      <c r="T197">
        <v>2.0299999999999999E-5</v>
      </c>
      <c r="U197" s="12">
        <v>194</v>
      </c>
    </row>
    <row r="198" spans="2:21">
      <c r="B198" s="52">
        <v>195</v>
      </c>
      <c r="C198" s="40">
        <f t="shared" si="12"/>
        <v>0</v>
      </c>
      <c r="D198" s="51" t="e">
        <f>VLOOKUP(C198,PROTOKOŁY!$B$2:$D$300,3,FALSE)</f>
        <v>#N/A</v>
      </c>
      <c r="E198" s="28">
        <f t="shared" si="13"/>
        <v>1.7499999999999998E-5</v>
      </c>
      <c r="O198" s="27">
        <f t="shared" si="14"/>
        <v>2.0400000000000001E-5</v>
      </c>
      <c r="P198">
        <f>PROTOKOŁY!B196</f>
        <v>0</v>
      </c>
      <c r="R198" s="42">
        <f>PROTOKOŁY!H196</f>
        <v>0</v>
      </c>
      <c r="S198" s="42">
        <f t="shared" si="15"/>
        <v>0</v>
      </c>
      <c r="T198">
        <v>2.0400000000000001E-5</v>
      </c>
      <c r="U198" s="12">
        <v>195</v>
      </c>
    </row>
    <row r="199" spans="2:21">
      <c r="B199" s="52">
        <v>196</v>
      </c>
      <c r="C199" s="40">
        <f t="shared" si="12"/>
        <v>0</v>
      </c>
      <c r="D199" s="51" t="e">
        <f>VLOOKUP(C199,PROTOKOŁY!$B$2:$D$300,3,FALSE)</f>
        <v>#N/A</v>
      </c>
      <c r="E199" s="28">
        <f t="shared" si="13"/>
        <v>1.7399999999999999E-5</v>
      </c>
      <c r="O199" s="27">
        <f t="shared" si="14"/>
        <v>2.05E-5</v>
      </c>
      <c r="P199">
        <f>PROTOKOŁY!B197</f>
        <v>0</v>
      </c>
      <c r="R199" s="42">
        <f>PROTOKOŁY!H197</f>
        <v>0</v>
      </c>
      <c r="S199" s="42">
        <f t="shared" si="15"/>
        <v>0</v>
      </c>
      <c r="T199">
        <v>2.05E-5</v>
      </c>
      <c r="U199" s="12">
        <v>196</v>
      </c>
    </row>
    <row r="200" spans="2:21">
      <c r="B200" s="52">
        <v>197</v>
      </c>
      <c r="C200" s="40">
        <f t="shared" si="12"/>
        <v>0</v>
      </c>
      <c r="D200" s="51" t="e">
        <f>VLOOKUP(C200,PROTOKOŁY!$B$2:$D$300,3,FALSE)</f>
        <v>#N/A</v>
      </c>
      <c r="E200" s="28">
        <f t="shared" si="13"/>
        <v>1.73E-5</v>
      </c>
      <c r="O200" s="27">
        <f t="shared" si="14"/>
        <v>2.0599999999999999E-5</v>
      </c>
      <c r="P200">
        <f>PROTOKOŁY!B198</f>
        <v>0</v>
      </c>
      <c r="R200" s="42">
        <f>PROTOKOŁY!H198</f>
        <v>0</v>
      </c>
      <c r="S200" s="42">
        <f t="shared" si="15"/>
        <v>0</v>
      </c>
      <c r="T200">
        <v>2.0599999999999999E-5</v>
      </c>
      <c r="U200" s="12">
        <v>197</v>
      </c>
    </row>
    <row r="201" spans="2:21">
      <c r="B201" s="52">
        <v>198</v>
      </c>
      <c r="C201" s="40">
        <f t="shared" si="12"/>
        <v>0</v>
      </c>
      <c r="D201" s="51" t="e">
        <f>VLOOKUP(C201,PROTOKOŁY!$B$2:$D$300,3,FALSE)</f>
        <v>#N/A</v>
      </c>
      <c r="E201" s="28">
        <f t="shared" si="13"/>
        <v>1.7200000000000001E-5</v>
      </c>
      <c r="O201" s="27">
        <f t="shared" si="14"/>
        <v>2.0699999999999998E-5</v>
      </c>
      <c r="P201">
        <f>PROTOKOŁY!B199</f>
        <v>0</v>
      </c>
      <c r="R201" s="42">
        <f>PROTOKOŁY!H199</f>
        <v>0</v>
      </c>
      <c r="S201" s="42">
        <f t="shared" si="15"/>
        <v>0</v>
      </c>
      <c r="T201">
        <v>2.0699999999999998E-5</v>
      </c>
      <c r="U201" s="12">
        <v>198</v>
      </c>
    </row>
    <row r="202" spans="2:21">
      <c r="B202" s="52">
        <v>199</v>
      </c>
      <c r="C202" s="40">
        <f t="shared" si="12"/>
        <v>0</v>
      </c>
      <c r="D202" s="51" t="e">
        <f>VLOOKUP(C202,PROTOKOŁY!$B$2:$D$300,3,FALSE)</f>
        <v>#N/A</v>
      </c>
      <c r="E202" s="28">
        <f t="shared" si="13"/>
        <v>1.7099999999999999E-5</v>
      </c>
      <c r="O202" s="27">
        <f t="shared" si="14"/>
        <v>2.0800000000000001E-5</v>
      </c>
      <c r="P202">
        <f>PROTOKOŁY!B200</f>
        <v>0</v>
      </c>
      <c r="R202" s="42">
        <f>PROTOKOŁY!H200</f>
        <v>0</v>
      </c>
      <c r="S202" s="42">
        <f t="shared" si="15"/>
        <v>0</v>
      </c>
      <c r="T202">
        <v>2.0800000000000001E-5</v>
      </c>
      <c r="U202" s="12">
        <v>199</v>
      </c>
    </row>
    <row r="203" spans="2:21">
      <c r="B203" s="52">
        <v>200</v>
      </c>
      <c r="C203" s="40">
        <f t="shared" si="12"/>
        <v>0</v>
      </c>
      <c r="D203" s="51" t="e">
        <f>VLOOKUP(C203,PROTOKOŁY!$B$2:$D$300,3,FALSE)</f>
        <v>#N/A</v>
      </c>
      <c r="E203" s="28">
        <f t="shared" si="13"/>
        <v>1.7E-5</v>
      </c>
      <c r="O203" s="27">
        <f t="shared" si="14"/>
        <v>2.09E-5</v>
      </c>
      <c r="P203">
        <f>PROTOKOŁY!B201</f>
        <v>0</v>
      </c>
      <c r="R203" s="42">
        <f>PROTOKOŁY!H201</f>
        <v>0</v>
      </c>
      <c r="S203" s="42">
        <f t="shared" si="15"/>
        <v>0</v>
      </c>
      <c r="T203">
        <v>2.09E-5</v>
      </c>
      <c r="U203" s="12">
        <v>200</v>
      </c>
    </row>
    <row r="204" spans="2:21">
      <c r="B204" s="52">
        <v>201</v>
      </c>
      <c r="C204" s="40">
        <f t="shared" si="12"/>
        <v>0</v>
      </c>
      <c r="D204" s="51" t="e">
        <f>VLOOKUP(C204,PROTOKOŁY!$B$2:$D$300,3,FALSE)</f>
        <v>#N/A</v>
      </c>
      <c r="E204" s="28">
        <f t="shared" si="13"/>
        <v>1.6900000000000001E-5</v>
      </c>
      <c r="O204" s="27">
        <f t="shared" si="14"/>
        <v>2.0999999999999999E-5</v>
      </c>
      <c r="P204">
        <f>PROTOKOŁY!B202</f>
        <v>0</v>
      </c>
      <c r="R204" s="42">
        <f>PROTOKOŁY!H202</f>
        <v>0</v>
      </c>
      <c r="S204" s="42">
        <f t="shared" si="15"/>
        <v>0</v>
      </c>
      <c r="T204">
        <v>2.0999999999999999E-5</v>
      </c>
      <c r="U204" s="12">
        <v>201</v>
      </c>
    </row>
    <row r="205" spans="2:21">
      <c r="B205" s="52">
        <v>202</v>
      </c>
      <c r="C205" s="40">
        <f t="shared" si="12"/>
        <v>0</v>
      </c>
      <c r="D205" s="51" t="e">
        <f>VLOOKUP(C205,PROTOKOŁY!$B$2:$D$300,3,FALSE)</f>
        <v>#N/A</v>
      </c>
      <c r="E205" s="28">
        <f t="shared" si="13"/>
        <v>1.6799999999999998E-5</v>
      </c>
      <c r="O205" s="27">
        <f t="shared" si="14"/>
        <v>2.1100000000000001E-5</v>
      </c>
      <c r="P205">
        <f>PROTOKOŁY!B203</f>
        <v>0</v>
      </c>
      <c r="R205" s="42">
        <f>PROTOKOŁY!H203</f>
        <v>0</v>
      </c>
      <c r="S205" s="42">
        <f t="shared" si="15"/>
        <v>0</v>
      </c>
      <c r="T205">
        <v>2.1100000000000001E-5</v>
      </c>
      <c r="U205" s="12">
        <v>202</v>
      </c>
    </row>
    <row r="206" spans="2:21">
      <c r="B206" s="52">
        <v>203</v>
      </c>
      <c r="C206" s="40">
        <f t="shared" si="12"/>
        <v>0</v>
      </c>
      <c r="D206" s="51" t="e">
        <f>VLOOKUP(C206,PROTOKOŁY!$B$2:$D$300,3,FALSE)</f>
        <v>#N/A</v>
      </c>
      <c r="E206" s="28">
        <f t="shared" si="13"/>
        <v>1.6699999999999999E-5</v>
      </c>
      <c r="O206" s="27">
        <f t="shared" si="14"/>
        <v>2.12E-5</v>
      </c>
      <c r="P206">
        <f>PROTOKOŁY!B204</f>
        <v>0</v>
      </c>
      <c r="R206" s="42">
        <f>PROTOKOŁY!H204</f>
        <v>0</v>
      </c>
      <c r="S206" s="42">
        <f t="shared" si="15"/>
        <v>0</v>
      </c>
      <c r="T206">
        <v>2.12E-5</v>
      </c>
      <c r="U206" s="12">
        <v>203</v>
      </c>
    </row>
    <row r="207" spans="2:21">
      <c r="B207" s="52">
        <v>204</v>
      </c>
      <c r="C207" s="40">
        <f t="shared" si="12"/>
        <v>0</v>
      </c>
      <c r="D207" s="51" t="e">
        <f>VLOOKUP(C207,PROTOKOŁY!$B$2:$D$300,3,FALSE)</f>
        <v>#N/A</v>
      </c>
      <c r="E207" s="28">
        <f t="shared" si="13"/>
        <v>1.66E-5</v>
      </c>
      <c r="O207" s="27">
        <f t="shared" si="14"/>
        <v>2.1299999999999999E-5</v>
      </c>
      <c r="P207">
        <f>PROTOKOŁY!B205</f>
        <v>0</v>
      </c>
      <c r="R207" s="42">
        <f>PROTOKOŁY!H205</f>
        <v>0</v>
      </c>
      <c r="S207" s="42">
        <f t="shared" si="15"/>
        <v>0</v>
      </c>
      <c r="T207">
        <v>2.1299999999999999E-5</v>
      </c>
      <c r="U207" s="12">
        <v>204</v>
      </c>
    </row>
    <row r="208" spans="2:21">
      <c r="B208" s="52">
        <v>205</v>
      </c>
      <c r="C208" s="40">
        <f t="shared" si="12"/>
        <v>0</v>
      </c>
      <c r="D208" s="51" t="e">
        <f>VLOOKUP(C208,PROTOKOŁY!$B$2:$D$300,3,FALSE)</f>
        <v>#N/A</v>
      </c>
      <c r="E208" s="28">
        <f t="shared" si="13"/>
        <v>1.6500000000000001E-5</v>
      </c>
      <c r="O208" s="27">
        <f t="shared" si="14"/>
        <v>2.1399999999999998E-5</v>
      </c>
      <c r="P208">
        <f>PROTOKOŁY!B206</f>
        <v>0</v>
      </c>
      <c r="R208" s="42">
        <f>PROTOKOŁY!H206</f>
        <v>0</v>
      </c>
      <c r="S208" s="42">
        <f t="shared" si="15"/>
        <v>0</v>
      </c>
      <c r="T208">
        <v>2.1399999999999998E-5</v>
      </c>
      <c r="U208" s="12">
        <v>205</v>
      </c>
    </row>
    <row r="209" spans="2:21">
      <c r="B209" s="52">
        <v>206</v>
      </c>
      <c r="C209" s="40">
        <f t="shared" si="12"/>
        <v>0</v>
      </c>
      <c r="D209" s="51" t="e">
        <f>VLOOKUP(C209,PROTOKOŁY!$B$2:$D$300,3,FALSE)</f>
        <v>#N/A</v>
      </c>
      <c r="E209" s="28">
        <f t="shared" si="13"/>
        <v>1.6399999999999999E-5</v>
      </c>
      <c r="O209" s="27">
        <f t="shared" si="14"/>
        <v>2.1500000000000001E-5</v>
      </c>
      <c r="P209">
        <f>PROTOKOŁY!B207</f>
        <v>0</v>
      </c>
      <c r="R209" s="42">
        <f>PROTOKOŁY!H207</f>
        <v>0</v>
      </c>
      <c r="S209" s="42">
        <f t="shared" si="15"/>
        <v>0</v>
      </c>
      <c r="T209">
        <v>2.1500000000000001E-5</v>
      </c>
      <c r="U209" s="12">
        <v>206</v>
      </c>
    </row>
    <row r="210" spans="2:21">
      <c r="B210" s="52">
        <v>207</v>
      </c>
      <c r="C210" s="40">
        <f t="shared" si="12"/>
        <v>0</v>
      </c>
      <c r="D210" s="51" t="e">
        <f>VLOOKUP(C210,PROTOKOŁY!$B$2:$D$300,3,FALSE)</f>
        <v>#N/A</v>
      </c>
      <c r="E210" s="28">
        <f t="shared" si="13"/>
        <v>1.63E-5</v>
      </c>
      <c r="O210" s="27">
        <f t="shared" si="14"/>
        <v>2.16E-5</v>
      </c>
      <c r="P210">
        <f>PROTOKOŁY!B208</f>
        <v>0</v>
      </c>
      <c r="R210" s="42">
        <f>PROTOKOŁY!H208</f>
        <v>0</v>
      </c>
      <c r="S210" s="42">
        <f t="shared" si="15"/>
        <v>0</v>
      </c>
      <c r="T210">
        <v>2.16E-5</v>
      </c>
      <c r="U210" s="12">
        <v>207</v>
      </c>
    </row>
    <row r="211" spans="2:21">
      <c r="B211" s="52">
        <v>208</v>
      </c>
      <c r="C211" s="40">
        <f t="shared" si="12"/>
        <v>0</v>
      </c>
      <c r="D211" s="51" t="e">
        <f>VLOOKUP(C211,PROTOKOŁY!$B$2:$D$300,3,FALSE)</f>
        <v>#N/A</v>
      </c>
      <c r="E211" s="28">
        <f t="shared" si="13"/>
        <v>1.6200000000000001E-5</v>
      </c>
      <c r="O211" s="27">
        <f t="shared" si="14"/>
        <v>2.1699999999999999E-5</v>
      </c>
      <c r="P211">
        <f>PROTOKOŁY!B209</f>
        <v>0</v>
      </c>
      <c r="R211" s="42">
        <f>PROTOKOŁY!H209</f>
        <v>0</v>
      </c>
      <c r="S211" s="42">
        <f t="shared" si="15"/>
        <v>0</v>
      </c>
      <c r="T211">
        <v>2.1699999999999999E-5</v>
      </c>
      <c r="U211" s="12">
        <v>208</v>
      </c>
    </row>
    <row r="212" spans="2:21">
      <c r="B212" s="52">
        <v>209</v>
      </c>
      <c r="C212" s="40">
        <f t="shared" si="12"/>
        <v>0</v>
      </c>
      <c r="D212" s="51" t="e">
        <f>VLOOKUP(C212,PROTOKOŁY!$B$2:$D$300,3,FALSE)</f>
        <v>#N/A</v>
      </c>
      <c r="E212" s="28">
        <f t="shared" si="13"/>
        <v>1.6099999999999998E-5</v>
      </c>
      <c r="O212" s="27">
        <f t="shared" si="14"/>
        <v>2.1799999999999998E-5</v>
      </c>
      <c r="P212">
        <f>PROTOKOŁY!B210</f>
        <v>0</v>
      </c>
      <c r="R212" s="42">
        <f>PROTOKOŁY!H210</f>
        <v>0</v>
      </c>
      <c r="S212" s="42">
        <f t="shared" si="15"/>
        <v>0</v>
      </c>
      <c r="T212">
        <v>2.1799999999999998E-5</v>
      </c>
      <c r="U212" s="12">
        <v>209</v>
      </c>
    </row>
    <row r="213" spans="2:21">
      <c r="B213" s="52">
        <v>210</v>
      </c>
      <c r="C213" s="40">
        <f t="shared" si="12"/>
        <v>0</v>
      </c>
      <c r="D213" s="51" t="e">
        <f>VLOOKUP(C213,PROTOKOŁY!$B$2:$D$300,3,FALSE)</f>
        <v>#N/A</v>
      </c>
      <c r="E213" s="28">
        <f t="shared" si="13"/>
        <v>1.5999999999999999E-5</v>
      </c>
      <c r="O213" s="27">
        <f t="shared" si="14"/>
        <v>2.19E-5</v>
      </c>
      <c r="P213">
        <f>PROTOKOŁY!B211</f>
        <v>0</v>
      </c>
      <c r="R213" s="42">
        <f>PROTOKOŁY!H211</f>
        <v>0</v>
      </c>
      <c r="S213" s="42">
        <f t="shared" si="15"/>
        <v>0</v>
      </c>
      <c r="T213">
        <v>2.19E-5</v>
      </c>
      <c r="U213" s="12">
        <v>210</v>
      </c>
    </row>
    <row r="214" spans="2:21">
      <c r="B214" s="52">
        <v>211</v>
      </c>
      <c r="C214" s="40">
        <f t="shared" si="12"/>
        <v>0</v>
      </c>
      <c r="D214" s="51" t="e">
        <f>VLOOKUP(C214,PROTOKOŁY!$B$2:$D$300,3,FALSE)</f>
        <v>#N/A</v>
      </c>
      <c r="E214" s="28">
        <f t="shared" si="13"/>
        <v>1.59E-5</v>
      </c>
      <c r="O214" s="27">
        <f t="shared" si="14"/>
        <v>2.1999999999999999E-5</v>
      </c>
      <c r="P214">
        <f>PROTOKOŁY!B212</f>
        <v>0</v>
      </c>
      <c r="R214" s="42">
        <f>PROTOKOŁY!H212</f>
        <v>0</v>
      </c>
      <c r="S214" s="42">
        <f t="shared" si="15"/>
        <v>0</v>
      </c>
      <c r="T214">
        <v>2.1999999999999999E-5</v>
      </c>
      <c r="U214" s="12">
        <v>211</v>
      </c>
    </row>
    <row r="215" spans="2:21">
      <c r="B215" s="52">
        <v>212</v>
      </c>
      <c r="C215" s="40">
        <f t="shared" si="12"/>
        <v>0</v>
      </c>
      <c r="D215" s="51" t="e">
        <f>VLOOKUP(C215,PROTOKOŁY!$B$2:$D$300,3,FALSE)</f>
        <v>#N/A</v>
      </c>
      <c r="E215" s="28">
        <f t="shared" si="13"/>
        <v>1.5799999999999998E-5</v>
      </c>
      <c r="O215" s="27">
        <f t="shared" si="14"/>
        <v>2.2099999999999998E-5</v>
      </c>
      <c r="P215">
        <f>PROTOKOŁY!B213</f>
        <v>0</v>
      </c>
      <c r="R215" s="42">
        <f>PROTOKOŁY!H213</f>
        <v>0</v>
      </c>
      <c r="S215" s="42">
        <f t="shared" si="15"/>
        <v>0</v>
      </c>
      <c r="T215">
        <v>2.2099999999999998E-5</v>
      </c>
      <c r="U215" s="12">
        <v>212</v>
      </c>
    </row>
    <row r="216" spans="2:21">
      <c r="B216" s="52">
        <v>213</v>
      </c>
      <c r="C216" s="40">
        <f t="shared" si="12"/>
        <v>0</v>
      </c>
      <c r="D216" s="51" t="e">
        <f>VLOOKUP(C216,PROTOKOŁY!$B$2:$D$300,3,FALSE)</f>
        <v>#N/A</v>
      </c>
      <c r="E216" s="28">
        <f t="shared" si="13"/>
        <v>1.5699999999999999E-5</v>
      </c>
      <c r="O216" s="27">
        <f t="shared" si="14"/>
        <v>2.2200000000000001E-5</v>
      </c>
      <c r="P216">
        <f>PROTOKOŁY!B214</f>
        <v>0</v>
      </c>
      <c r="R216" s="42">
        <f>PROTOKOŁY!H214</f>
        <v>0</v>
      </c>
      <c r="S216" s="42">
        <f t="shared" si="15"/>
        <v>0</v>
      </c>
      <c r="T216">
        <v>2.2200000000000001E-5</v>
      </c>
      <c r="U216" s="12">
        <v>213</v>
      </c>
    </row>
    <row r="217" spans="2:21">
      <c r="B217" s="52">
        <v>214</v>
      </c>
      <c r="C217" s="40">
        <f t="shared" si="12"/>
        <v>0</v>
      </c>
      <c r="D217" s="51" t="e">
        <f>VLOOKUP(C217,PROTOKOŁY!$B$2:$D$300,3,FALSE)</f>
        <v>#N/A</v>
      </c>
      <c r="E217" s="28">
        <f t="shared" si="13"/>
        <v>1.56E-5</v>
      </c>
      <c r="O217" s="27">
        <f t="shared" si="14"/>
        <v>2.23E-5</v>
      </c>
      <c r="P217">
        <f>PROTOKOŁY!B215</f>
        <v>0</v>
      </c>
      <c r="R217" s="42">
        <f>PROTOKOŁY!H215</f>
        <v>0</v>
      </c>
      <c r="S217" s="42">
        <f t="shared" si="15"/>
        <v>0</v>
      </c>
      <c r="T217">
        <v>2.23E-5</v>
      </c>
      <c r="U217" s="12">
        <v>214</v>
      </c>
    </row>
    <row r="218" spans="2:21">
      <c r="B218" s="52">
        <v>215</v>
      </c>
      <c r="C218" s="40">
        <f t="shared" si="12"/>
        <v>0</v>
      </c>
      <c r="D218" s="51" t="e">
        <f>VLOOKUP(C218,PROTOKOŁY!$B$2:$D$300,3,FALSE)</f>
        <v>#N/A</v>
      </c>
      <c r="E218" s="28">
        <f t="shared" si="13"/>
        <v>1.5500000000000001E-5</v>
      </c>
      <c r="O218" s="27">
        <f t="shared" si="14"/>
        <v>2.2399999999999999E-5</v>
      </c>
      <c r="P218">
        <f>PROTOKOŁY!B216</f>
        <v>0</v>
      </c>
      <c r="R218" s="42">
        <f>PROTOKOŁY!H216</f>
        <v>0</v>
      </c>
      <c r="S218" s="42">
        <f t="shared" si="15"/>
        <v>0</v>
      </c>
      <c r="T218">
        <v>2.2399999999999999E-5</v>
      </c>
      <c r="U218" s="12">
        <v>215</v>
      </c>
    </row>
    <row r="219" spans="2:21">
      <c r="B219" s="52">
        <v>216</v>
      </c>
      <c r="C219" s="40">
        <f t="shared" si="12"/>
        <v>0</v>
      </c>
      <c r="D219" s="51" t="e">
        <f>VLOOKUP(C219,PROTOKOŁY!$B$2:$D$300,3,FALSE)</f>
        <v>#N/A</v>
      </c>
      <c r="E219" s="28">
        <f t="shared" si="13"/>
        <v>1.5399999999999998E-5</v>
      </c>
      <c r="O219" s="27">
        <f t="shared" si="14"/>
        <v>2.2499999999999998E-5</v>
      </c>
      <c r="P219">
        <f>PROTOKOŁY!B217</f>
        <v>0</v>
      </c>
      <c r="R219" s="42">
        <f>PROTOKOŁY!H217</f>
        <v>0</v>
      </c>
      <c r="S219" s="42">
        <f t="shared" si="15"/>
        <v>0</v>
      </c>
      <c r="T219">
        <v>2.2499999999999998E-5</v>
      </c>
      <c r="U219" s="12">
        <v>216</v>
      </c>
    </row>
    <row r="220" spans="2:21">
      <c r="B220" s="52">
        <v>217</v>
      </c>
      <c r="C220" s="40">
        <f t="shared" si="12"/>
        <v>0</v>
      </c>
      <c r="D220" s="51" t="e">
        <f>VLOOKUP(C220,PROTOKOŁY!$B$2:$D$300,3,FALSE)</f>
        <v>#N/A</v>
      </c>
      <c r="E220" s="28">
        <f t="shared" si="13"/>
        <v>1.5299999999999999E-5</v>
      </c>
      <c r="O220" s="27">
        <f t="shared" si="14"/>
        <v>2.26E-5</v>
      </c>
      <c r="P220">
        <f>PROTOKOŁY!B218</f>
        <v>0</v>
      </c>
      <c r="R220" s="42">
        <f>PROTOKOŁY!H218</f>
        <v>0</v>
      </c>
      <c r="S220" s="42">
        <f t="shared" si="15"/>
        <v>0</v>
      </c>
      <c r="T220">
        <v>2.26E-5</v>
      </c>
      <c r="U220" s="12">
        <v>217</v>
      </c>
    </row>
    <row r="221" spans="2:21">
      <c r="B221" s="52">
        <v>218</v>
      </c>
      <c r="C221" s="40">
        <f t="shared" si="12"/>
        <v>0</v>
      </c>
      <c r="D221" s="51" t="e">
        <f>VLOOKUP(C221,PROTOKOŁY!$B$2:$D$300,3,FALSE)</f>
        <v>#N/A</v>
      </c>
      <c r="E221" s="28">
        <f t="shared" si="13"/>
        <v>1.52E-5</v>
      </c>
      <c r="O221" s="27">
        <f t="shared" si="14"/>
        <v>2.27E-5</v>
      </c>
      <c r="P221">
        <f>PROTOKOŁY!B219</f>
        <v>0</v>
      </c>
      <c r="R221" s="42">
        <f>PROTOKOŁY!H219</f>
        <v>0</v>
      </c>
      <c r="S221" s="42">
        <f t="shared" si="15"/>
        <v>0</v>
      </c>
      <c r="T221">
        <v>2.27E-5</v>
      </c>
      <c r="U221" s="12">
        <v>218</v>
      </c>
    </row>
    <row r="222" spans="2:21">
      <c r="B222" s="52">
        <v>219</v>
      </c>
      <c r="C222" s="40">
        <f t="shared" si="12"/>
        <v>0</v>
      </c>
      <c r="D222" s="51" t="e">
        <f>VLOOKUP(C222,PROTOKOŁY!$B$2:$D$300,3,FALSE)</f>
        <v>#N/A</v>
      </c>
      <c r="E222" s="28">
        <f t="shared" si="13"/>
        <v>1.5099999999999999E-5</v>
      </c>
      <c r="O222" s="27">
        <f t="shared" si="14"/>
        <v>2.2799999999999999E-5</v>
      </c>
      <c r="P222">
        <f>PROTOKOŁY!B220</f>
        <v>0</v>
      </c>
      <c r="R222" s="42">
        <f>PROTOKOŁY!H220</f>
        <v>0</v>
      </c>
      <c r="S222" s="42">
        <f t="shared" si="15"/>
        <v>0</v>
      </c>
      <c r="T222">
        <v>2.2799999999999999E-5</v>
      </c>
      <c r="U222" s="12">
        <v>219</v>
      </c>
    </row>
    <row r="223" spans="2:21">
      <c r="B223" s="52">
        <v>220</v>
      </c>
      <c r="C223" s="40">
        <f t="shared" si="12"/>
        <v>0</v>
      </c>
      <c r="D223" s="51" t="e">
        <f>VLOOKUP(C223,PROTOKOŁY!$B$2:$D$300,3,FALSE)</f>
        <v>#N/A</v>
      </c>
      <c r="E223" s="28">
        <f t="shared" si="13"/>
        <v>1.5E-5</v>
      </c>
      <c r="O223" s="27">
        <f t="shared" si="14"/>
        <v>2.2900000000000001E-5</v>
      </c>
      <c r="P223">
        <f>PROTOKOŁY!B221</f>
        <v>0</v>
      </c>
      <c r="R223" s="42">
        <f>PROTOKOŁY!H221</f>
        <v>0</v>
      </c>
      <c r="S223" s="42">
        <f t="shared" si="15"/>
        <v>0</v>
      </c>
      <c r="T223">
        <v>2.2900000000000001E-5</v>
      </c>
      <c r="U223" s="12">
        <v>220</v>
      </c>
    </row>
    <row r="224" spans="2:21">
      <c r="B224" s="52">
        <v>221</v>
      </c>
      <c r="C224" s="40">
        <f t="shared" si="12"/>
        <v>0</v>
      </c>
      <c r="D224" s="51" t="e">
        <f>VLOOKUP(C224,PROTOKOŁY!$B$2:$D$300,3,FALSE)</f>
        <v>#N/A</v>
      </c>
      <c r="E224" s="28">
        <f t="shared" si="13"/>
        <v>1.49E-5</v>
      </c>
      <c r="O224" s="27">
        <f t="shared" si="14"/>
        <v>2.3E-5</v>
      </c>
      <c r="P224">
        <f>PROTOKOŁY!B222</f>
        <v>0</v>
      </c>
      <c r="R224" s="42">
        <f>PROTOKOŁY!H222</f>
        <v>0</v>
      </c>
      <c r="S224" s="42">
        <f t="shared" si="15"/>
        <v>0</v>
      </c>
      <c r="T224">
        <v>2.3E-5</v>
      </c>
      <c r="U224" s="12">
        <v>221</v>
      </c>
    </row>
    <row r="225" spans="2:21">
      <c r="B225" s="52">
        <v>222</v>
      </c>
      <c r="C225" s="40">
        <f t="shared" si="12"/>
        <v>0</v>
      </c>
      <c r="D225" s="51" t="e">
        <f>VLOOKUP(C225,PROTOKOŁY!$B$2:$D$300,3,FALSE)</f>
        <v>#N/A</v>
      </c>
      <c r="E225" s="28">
        <f t="shared" si="13"/>
        <v>1.4800000000000001E-5</v>
      </c>
      <c r="O225" s="27">
        <f t="shared" si="14"/>
        <v>2.3099999999999999E-5</v>
      </c>
      <c r="P225">
        <f>PROTOKOŁY!B223</f>
        <v>0</v>
      </c>
      <c r="R225" s="42">
        <f>PROTOKOŁY!H223</f>
        <v>0</v>
      </c>
      <c r="S225" s="42">
        <f t="shared" si="15"/>
        <v>0</v>
      </c>
      <c r="T225">
        <v>2.3099999999999999E-5</v>
      </c>
      <c r="U225" s="12">
        <v>222</v>
      </c>
    </row>
    <row r="226" spans="2:21">
      <c r="B226" s="52">
        <v>223</v>
      </c>
      <c r="C226" s="40">
        <f t="shared" si="12"/>
        <v>0</v>
      </c>
      <c r="D226" s="51" t="e">
        <f>VLOOKUP(C226,PROTOKOŁY!$B$2:$D$300,3,FALSE)</f>
        <v>#N/A</v>
      </c>
      <c r="E226" s="28">
        <f t="shared" si="13"/>
        <v>1.47E-5</v>
      </c>
      <c r="O226" s="27">
        <f t="shared" si="14"/>
        <v>2.3199999999999998E-5</v>
      </c>
      <c r="P226">
        <f>PROTOKOŁY!B224</f>
        <v>0</v>
      </c>
      <c r="R226" s="42">
        <f>PROTOKOŁY!H224</f>
        <v>0</v>
      </c>
      <c r="S226" s="42">
        <f t="shared" si="15"/>
        <v>0</v>
      </c>
      <c r="T226">
        <v>2.3199999999999998E-5</v>
      </c>
      <c r="U226" s="12">
        <v>223</v>
      </c>
    </row>
    <row r="227" spans="2:21">
      <c r="B227" s="52">
        <v>224</v>
      </c>
      <c r="C227" s="40">
        <f t="shared" si="12"/>
        <v>0</v>
      </c>
      <c r="D227" s="51" t="e">
        <f>VLOOKUP(C227,PROTOKOŁY!$B$2:$D$300,3,FALSE)</f>
        <v>#N/A</v>
      </c>
      <c r="E227" s="28">
        <f t="shared" si="13"/>
        <v>1.4599999999999999E-5</v>
      </c>
      <c r="O227" s="27">
        <f t="shared" si="14"/>
        <v>2.3300000000000001E-5</v>
      </c>
      <c r="P227">
        <f>PROTOKOŁY!B225</f>
        <v>0</v>
      </c>
      <c r="R227" s="42">
        <f>PROTOKOŁY!H225</f>
        <v>0</v>
      </c>
      <c r="S227" s="42">
        <f t="shared" si="15"/>
        <v>0</v>
      </c>
      <c r="T227">
        <v>2.3300000000000001E-5</v>
      </c>
      <c r="U227" s="12">
        <v>224</v>
      </c>
    </row>
    <row r="228" spans="2:21">
      <c r="B228" s="52">
        <v>225</v>
      </c>
      <c r="C228" s="40">
        <f t="shared" si="12"/>
        <v>0</v>
      </c>
      <c r="D228" s="51" t="e">
        <f>VLOOKUP(C228,PROTOKOŁY!$B$2:$D$300,3,FALSE)</f>
        <v>#N/A</v>
      </c>
      <c r="E228" s="28">
        <f t="shared" si="13"/>
        <v>1.45E-5</v>
      </c>
      <c r="O228" s="27">
        <f t="shared" si="14"/>
        <v>2.34E-5</v>
      </c>
      <c r="P228">
        <f>PROTOKOŁY!B226</f>
        <v>0</v>
      </c>
      <c r="R228" s="42">
        <f>PROTOKOŁY!H226</f>
        <v>0</v>
      </c>
      <c r="S228" s="42">
        <f t="shared" si="15"/>
        <v>0</v>
      </c>
      <c r="T228">
        <v>2.34E-5</v>
      </c>
      <c r="U228" s="12">
        <v>225</v>
      </c>
    </row>
    <row r="229" spans="2:21">
      <c r="B229" s="52">
        <v>226</v>
      </c>
      <c r="C229" s="40">
        <f t="shared" si="12"/>
        <v>0</v>
      </c>
      <c r="D229" s="51" t="e">
        <f>VLOOKUP(C229,PROTOKOŁY!$B$2:$D$300,3,FALSE)</f>
        <v>#N/A</v>
      </c>
      <c r="E229" s="28">
        <f t="shared" si="13"/>
        <v>1.4399999999999999E-5</v>
      </c>
      <c r="O229" s="27">
        <f t="shared" si="14"/>
        <v>2.3499999999999999E-5</v>
      </c>
      <c r="P229">
        <f>PROTOKOŁY!B227</f>
        <v>0</v>
      </c>
      <c r="R229" s="42">
        <f>PROTOKOŁY!H227</f>
        <v>0</v>
      </c>
      <c r="S229" s="42">
        <f t="shared" si="15"/>
        <v>0</v>
      </c>
      <c r="T229">
        <v>2.3499999999999999E-5</v>
      </c>
      <c r="U229" s="12">
        <v>226</v>
      </c>
    </row>
    <row r="230" spans="2:21">
      <c r="B230" s="52">
        <v>227</v>
      </c>
      <c r="C230" s="40">
        <f t="shared" si="12"/>
        <v>0</v>
      </c>
      <c r="D230" s="51" t="e">
        <f>VLOOKUP(C230,PROTOKOŁY!$B$2:$D$300,3,FALSE)</f>
        <v>#N/A</v>
      </c>
      <c r="E230" s="28">
        <f t="shared" si="13"/>
        <v>1.43E-5</v>
      </c>
      <c r="O230" s="27">
        <f t="shared" si="14"/>
        <v>2.3600000000000001E-5</v>
      </c>
      <c r="P230">
        <f>PROTOKOŁY!B228</f>
        <v>0</v>
      </c>
      <c r="R230" s="42">
        <f>PROTOKOŁY!H228</f>
        <v>0</v>
      </c>
      <c r="S230" s="42">
        <f t="shared" si="15"/>
        <v>0</v>
      </c>
      <c r="T230">
        <v>2.3600000000000001E-5</v>
      </c>
      <c r="U230" s="12">
        <v>227</v>
      </c>
    </row>
    <row r="231" spans="2:21">
      <c r="B231" s="52">
        <v>228</v>
      </c>
      <c r="C231" s="40" t="str">
        <f t="shared" si="12"/>
        <v>SZKOŁA</v>
      </c>
      <c r="D231" s="51" t="str">
        <f>VLOOKUP(C231,PROTOKOŁY!$B$2:$D$300,3,FALSE)</f>
        <v>Puszczykowo1.</v>
      </c>
      <c r="E231" s="28">
        <f t="shared" si="13"/>
        <v>1.42E-5</v>
      </c>
      <c r="O231" s="27">
        <f t="shared" si="14"/>
        <v>2.37E-5</v>
      </c>
      <c r="P231">
        <f>PROTOKOŁY!B229</f>
        <v>0</v>
      </c>
      <c r="R231" s="42">
        <f>PROTOKOŁY!H229</f>
        <v>0</v>
      </c>
      <c r="S231" s="42">
        <f t="shared" si="15"/>
        <v>0</v>
      </c>
      <c r="T231">
        <v>2.37E-5</v>
      </c>
      <c r="U231" s="12">
        <v>228</v>
      </c>
    </row>
    <row r="232" spans="2:21">
      <c r="B232" s="52">
        <v>229</v>
      </c>
      <c r="C232" s="40">
        <f t="shared" si="12"/>
        <v>0</v>
      </c>
      <c r="D232" s="51" t="e">
        <f>VLOOKUP(C232,PROTOKOŁY!$B$2:$D$300,3,FALSE)</f>
        <v>#N/A</v>
      </c>
      <c r="E232" s="28">
        <f t="shared" si="13"/>
        <v>1.4100000000000001E-5</v>
      </c>
      <c r="O232" s="27">
        <f t="shared" si="14"/>
        <v>2.3799999999999999E-5</v>
      </c>
      <c r="P232">
        <f>PROTOKOŁY!B230</f>
        <v>0</v>
      </c>
      <c r="R232" s="42">
        <f>PROTOKOŁY!H230</f>
        <v>0</v>
      </c>
      <c r="S232" s="42">
        <f t="shared" si="15"/>
        <v>0</v>
      </c>
      <c r="T232">
        <v>2.3799999999999999E-5</v>
      </c>
      <c r="U232" s="12">
        <v>229</v>
      </c>
    </row>
    <row r="233" spans="2:21">
      <c r="B233" s="52">
        <v>230</v>
      </c>
      <c r="C233" s="40" t="str">
        <f t="shared" si="12"/>
        <v>SZKOŁA</v>
      </c>
      <c r="D233" s="51" t="str">
        <f>VLOOKUP(C233,PROTOKOŁY!$B$2:$D$300,3,FALSE)</f>
        <v>Puszczykowo1.</v>
      </c>
      <c r="E233" s="28">
        <f t="shared" si="13"/>
        <v>1.3499999999999999E-5</v>
      </c>
      <c r="O233" s="27">
        <f t="shared" si="14"/>
        <v>2.3899999999999998E-5</v>
      </c>
      <c r="P233">
        <f>PROTOKOŁY!B231</f>
        <v>0</v>
      </c>
      <c r="R233" s="42">
        <f>PROTOKOŁY!H231</f>
        <v>0</v>
      </c>
      <c r="S233" s="42">
        <f t="shared" si="15"/>
        <v>0</v>
      </c>
      <c r="T233">
        <v>2.3899999999999998E-5</v>
      </c>
      <c r="U233" s="12">
        <v>230</v>
      </c>
    </row>
    <row r="234" spans="2:21">
      <c r="B234" s="52">
        <v>231</v>
      </c>
      <c r="C234" s="40" t="str">
        <f t="shared" si="12"/>
        <v>SZKOŁA</v>
      </c>
      <c r="D234" s="51" t="str">
        <f>VLOOKUP(C234,PROTOKOŁY!$B$2:$D$300,3,FALSE)</f>
        <v>Puszczykowo1.</v>
      </c>
      <c r="E234" s="28">
        <f t="shared" si="13"/>
        <v>1.2799999999999999E-5</v>
      </c>
      <c r="O234" s="27">
        <f t="shared" si="14"/>
        <v>2.4000000000000001E-5</v>
      </c>
      <c r="P234">
        <f>PROTOKOŁY!B232</f>
        <v>0</v>
      </c>
      <c r="R234" s="42">
        <f>PROTOKOŁY!H232</f>
        <v>0</v>
      </c>
      <c r="S234" s="42">
        <f t="shared" si="15"/>
        <v>0</v>
      </c>
      <c r="T234">
        <v>2.4000000000000001E-5</v>
      </c>
      <c r="U234" s="12">
        <v>231</v>
      </c>
    </row>
    <row r="235" spans="2:21">
      <c r="B235" s="52">
        <v>232</v>
      </c>
      <c r="C235" s="40">
        <f t="shared" si="12"/>
        <v>0</v>
      </c>
      <c r="D235" s="51" t="e">
        <f>VLOOKUP(C235,PROTOKOŁY!$B$2:$D$300,3,FALSE)</f>
        <v>#N/A</v>
      </c>
      <c r="E235" s="28">
        <f t="shared" si="13"/>
        <v>1.27E-5</v>
      </c>
      <c r="O235" s="27">
        <f t="shared" si="14"/>
        <v>2.41E-5</v>
      </c>
      <c r="P235">
        <f>PROTOKOŁY!B233</f>
        <v>0</v>
      </c>
      <c r="R235" s="42">
        <f>PROTOKOŁY!H233</f>
        <v>0</v>
      </c>
      <c r="S235" s="42">
        <f t="shared" si="15"/>
        <v>0</v>
      </c>
      <c r="T235">
        <v>2.41E-5</v>
      </c>
      <c r="U235" s="12">
        <v>232</v>
      </c>
    </row>
    <row r="236" spans="2:21">
      <c r="B236" s="52">
        <v>233</v>
      </c>
      <c r="C236" s="40">
        <f t="shared" si="12"/>
        <v>0</v>
      </c>
      <c r="D236" s="51" t="e">
        <f>VLOOKUP(C236,PROTOKOŁY!$B$2:$D$300,3,FALSE)</f>
        <v>#N/A</v>
      </c>
      <c r="E236" s="28">
        <f t="shared" si="13"/>
        <v>1.26E-5</v>
      </c>
      <c r="O236" s="27">
        <f t="shared" si="14"/>
        <v>2.4199999999999999E-5</v>
      </c>
      <c r="P236">
        <f>PROTOKOŁY!B234</f>
        <v>0</v>
      </c>
      <c r="R236" s="42">
        <f>PROTOKOŁY!H234</f>
        <v>0</v>
      </c>
      <c r="S236" s="42">
        <f t="shared" si="15"/>
        <v>0</v>
      </c>
      <c r="T236">
        <v>2.4199999999999999E-5</v>
      </c>
      <c r="U236" s="12">
        <v>233</v>
      </c>
    </row>
    <row r="237" spans="2:21">
      <c r="B237" s="52">
        <v>234</v>
      </c>
      <c r="C237" s="40">
        <f t="shared" si="12"/>
        <v>0</v>
      </c>
      <c r="D237" s="51" t="e">
        <f>VLOOKUP(C237,PROTOKOŁY!$B$2:$D$300,3,FALSE)</f>
        <v>#N/A</v>
      </c>
      <c r="E237" s="28">
        <f t="shared" si="13"/>
        <v>1.2500000000000001E-5</v>
      </c>
      <c r="O237" s="27">
        <f t="shared" si="14"/>
        <v>2.4300000000000001E-5</v>
      </c>
      <c r="P237">
        <f>PROTOKOŁY!B235</f>
        <v>0</v>
      </c>
      <c r="R237" s="42">
        <f>PROTOKOŁY!H235</f>
        <v>0</v>
      </c>
      <c r="S237" s="42">
        <f t="shared" si="15"/>
        <v>0</v>
      </c>
      <c r="T237">
        <v>2.4300000000000001E-5</v>
      </c>
      <c r="U237" s="12">
        <v>234</v>
      </c>
    </row>
    <row r="238" spans="2:21">
      <c r="B238" s="52">
        <v>235</v>
      </c>
      <c r="C238" s="40">
        <f t="shared" si="12"/>
        <v>0</v>
      </c>
      <c r="D238" s="51" t="e">
        <f>VLOOKUP(C238,PROTOKOŁY!$B$2:$D$300,3,FALSE)</f>
        <v>#N/A</v>
      </c>
      <c r="E238" s="28">
        <f t="shared" si="13"/>
        <v>1.24E-5</v>
      </c>
      <c r="O238" s="27">
        <f t="shared" si="14"/>
        <v>2.44E-5</v>
      </c>
      <c r="P238">
        <f>PROTOKOŁY!B236</f>
        <v>0</v>
      </c>
      <c r="R238" s="42">
        <f>PROTOKOŁY!H236</f>
        <v>0</v>
      </c>
      <c r="S238" s="42">
        <f t="shared" si="15"/>
        <v>0</v>
      </c>
      <c r="T238">
        <v>2.44E-5</v>
      </c>
      <c r="U238" s="12">
        <v>235</v>
      </c>
    </row>
    <row r="239" spans="2:21">
      <c r="B239" s="52">
        <v>236</v>
      </c>
      <c r="C239" s="40">
        <f t="shared" si="12"/>
        <v>0</v>
      </c>
      <c r="D239" s="51" t="e">
        <f>VLOOKUP(C239,PROTOKOŁY!$B$2:$D$300,3,FALSE)</f>
        <v>#N/A</v>
      </c>
      <c r="E239" s="28">
        <f t="shared" si="13"/>
        <v>1.2300000000000001E-5</v>
      </c>
      <c r="O239" s="27">
        <f t="shared" si="14"/>
        <v>2.4499999999999999E-5</v>
      </c>
      <c r="P239">
        <f>PROTOKOŁY!B237</f>
        <v>0</v>
      </c>
      <c r="R239" s="42">
        <f>PROTOKOŁY!H237</f>
        <v>0</v>
      </c>
      <c r="S239" s="42">
        <f t="shared" si="15"/>
        <v>0</v>
      </c>
      <c r="T239">
        <v>2.4499999999999999E-5</v>
      </c>
      <c r="U239" s="12">
        <v>236</v>
      </c>
    </row>
    <row r="240" spans="2:21">
      <c r="B240" s="52">
        <v>237</v>
      </c>
      <c r="C240" s="40">
        <f t="shared" si="12"/>
        <v>0</v>
      </c>
      <c r="D240" s="51" t="e">
        <f>VLOOKUP(C240,PROTOKOŁY!$B$2:$D$300,3,FALSE)</f>
        <v>#N/A</v>
      </c>
      <c r="E240" s="28">
        <f t="shared" si="13"/>
        <v>1.22E-5</v>
      </c>
      <c r="O240" s="27">
        <f t="shared" si="14"/>
        <v>2.4599999999999998E-5</v>
      </c>
      <c r="P240">
        <f>PROTOKOŁY!B238</f>
        <v>0</v>
      </c>
      <c r="R240" s="42">
        <f>PROTOKOŁY!H238</f>
        <v>0</v>
      </c>
      <c r="S240" s="42">
        <f t="shared" si="15"/>
        <v>0</v>
      </c>
      <c r="T240">
        <v>2.4599999999999998E-5</v>
      </c>
      <c r="U240" s="12">
        <v>237</v>
      </c>
    </row>
    <row r="241" spans="2:21">
      <c r="B241" s="52">
        <v>238</v>
      </c>
      <c r="C241" s="40" t="str">
        <f t="shared" si="12"/>
        <v>SZKOŁA</v>
      </c>
      <c r="D241" s="51" t="str">
        <f>VLOOKUP(C241,PROTOKOŁY!$B$2:$D$300,3,FALSE)</f>
        <v>Puszczykowo1.</v>
      </c>
      <c r="E241" s="28">
        <f t="shared" si="13"/>
        <v>1.2099999999999999E-5</v>
      </c>
      <c r="O241" s="27">
        <f t="shared" si="14"/>
        <v>2.4700000000000001E-5</v>
      </c>
      <c r="P241">
        <f>PROTOKOŁY!B239</f>
        <v>0</v>
      </c>
      <c r="R241" s="42">
        <f>PROTOKOŁY!H239</f>
        <v>0</v>
      </c>
      <c r="S241" s="42">
        <f t="shared" si="15"/>
        <v>0</v>
      </c>
      <c r="T241">
        <v>2.4700000000000001E-5</v>
      </c>
      <c r="U241" s="12">
        <v>238</v>
      </c>
    </row>
    <row r="242" spans="2:21">
      <c r="B242" s="52">
        <v>239</v>
      </c>
      <c r="C242" s="40" t="str">
        <f t="shared" si="12"/>
        <v>SZKOŁA</v>
      </c>
      <c r="D242" s="51" t="str">
        <f>VLOOKUP(C242,PROTOKOŁY!$B$2:$D$300,3,FALSE)</f>
        <v>Puszczykowo1.</v>
      </c>
      <c r="E242" s="28">
        <f t="shared" si="13"/>
        <v>1.1399999999999999E-5</v>
      </c>
      <c r="O242" s="27">
        <f t="shared" si="14"/>
        <v>2.48E-5</v>
      </c>
      <c r="P242">
        <f>PROTOKOŁY!B240</f>
        <v>0</v>
      </c>
      <c r="R242" s="42">
        <f>PROTOKOŁY!H240</f>
        <v>0</v>
      </c>
      <c r="S242" s="42">
        <f t="shared" si="15"/>
        <v>0</v>
      </c>
      <c r="T242">
        <v>2.48E-5</v>
      </c>
      <c r="U242" s="12">
        <v>239</v>
      </c>
    </row>
    <row r="243" spans="2:21">
      <c r="B243" s="52">
        <v>240</v>
      </c>
      <c r="C243" s="40">
        <f t="shared" si="12"/>
        <v>0</v>
      </c>
      <c r="D243" s="51" t="e">
        <f>VLOOKUP(C243,PROTOKOŁY!$B$2:$D$300,3,FALSE)</f>
        <v>#N/A</v>
      </c>
      <c r="E243" s="28">
        <f t="shared" si="13"/>
        <v>1.13E-5</v>
      </c>
      <c r="O243" s="27">
        <f t="shared" si="14"/>
        <v>2.4899999999999999E-5</v>
      </c>
      <c r="P243">
        <f>PROTOKOŁY!B241</f>
        <v>0</v>
      </c>
      <c r="R243" s="42">
        <f>PROTOKOŁY!H241</f>
        <v>0</v>
      </c>
      <c r="S243" s="42">
        <f t="shared" si="15"/>
        <v>0</v>
      </c>
      <c r="T243">
        <v>2.4899999999999999E-5</v>
      </c>
      <c r="U243" s="12">
        <v>240</v>
      </c>
    </row>
    <row r="244" spans="2:21">
      <c r="B244" s="52">
        <v>241</v>
      </c>
      <c r="C244" s="40">
        <f t="shared" si="12"/>
        <v>0</v>
      </c>
      <c r="D244" s="51" t="e">
        <f>VLOOKUP(C244,PROTOKOŁY!$B$2:$D$300,3,FALSE)</f>
        <v>#N/A</v>
      </c>
      <c r="E244" s="28">
        <f t="shared" si="13"/>
        <v>1.1199999999999999E-5</v>
      </c>
      <c r="O244" s="27">
        <f t="shared" si="14"/>
        <v>2.5000000000000001E-5</v>
      </c>
      <c r="P244">
        <f>PROTOKOŁY!B242</f>
        <v>0</v>
      </c>
      <c r="R244" s="42">
        <f>PROTOKOŁY!H242</f>
        <v>0</v>
      </c>
      <c r="S244" s="42">
        <f t="shared" si="15"/>
        <v>0</v>
      </c>
      <c r="T244">
        <v>2.5000000000000001E-5</v>
      </c>
      <c r="U244" s="12">
        <v>241</v>
      </c>
    </row>
    <row r="245" spans="2:21">
      <c r="B245" s="52">
        <v>242</v>
      </c>
      <c r="C245" s="40" t="str">
        <f t="shared" si="12"/>
        <v>SZKOŁA</v>
      </c>
      <c r="D245" s="51" t="str">
        <f>VLOOKUP(C245,PROTOKOŁY!$B$2:$D$300,3,FALSE)</f>
        <v>Puszczykowo1.</v>
      </c>
      <c r="E245" s="28">
        <f t="shared" si="13"/>
        <v>1.0700000000000001E-5</v>
      </c>
      <c r="O245" s="27">
        <f t="shared" si="14"/>
        <v>2.51E-5</v>
      </c>
      <c r="P245">
        <f>PROTOKOŁY!B243</f>
        <v>0</v>
      </c>
      <c r="R245" s="42">
        <f>PROTOKOŁY!H243</f>
        <v>0</v>
      </c>
      <c r="S245" s="42">
        <f t="shared" si="15"/>
        <v>0</v>
      </c>
      <c r="T245">
        <v>2.51E-5</v>
      </c>
      <c r="U245" s="12">
        <v>242</v>
      </c>
    </row>
    <row r="246" spans="2:21">
      <c r="B246" s="52">
        <v>243</v>
      </c>
      <c r="C246" s="40" t="str">
        <f t="shared" si="12"/>
        <v>SZKOŁA</v>
      </c>
      <c r="D246" s="51" t="str">
        <f>VLOOKUP(C246,PROTOKOŁY!$B$2:$D$300,3,FALSE)</f>
        <v>Puszczykowo1.</v>
      </c>
      <c r="E246" s="28">
        <f t="shared" si="13"/>
        <v>1.0000000000000001E-5</v>
      </c>
      <c r="O246" s="27">
        <f t="shared" si="14"/>
        <v>2.5199999999999999E-5</v>
      </c>
      <c r="P246">
        <f>PROTOKOŁY!B244</f>
        <v>0</v>
      </c>
      <c r="R246" s="42">
        <f>PROTOKOŁY!H244</f>
        <v>0</v>
      </c>
      <c r="S246" s="42">
        <f t="shared" si="15"/>
        <v>0</v>
      </c>
      <c r="T246">
        <v>2.5199999999999999E-5</v>
      </c>
      <c r="U246" s="12">
        <v>243</v>
      </c>
    </row>
    <row r="247" spans="2:21">
      <c r="B247" s="52">
        <v>244</v>
      </c>
      <c r="C247" s="40" t="str">
        <f t="shared" si="12"/>
        <v>SZKOŁA</v>
      </c>
      <c r="D247" s="51" t="str">
        <f>VLOOKUP(C247,PROTOKOŁY!$B$2:$D$300,3,FALSE)</f>
        <v>Puszczykowo1.</v>
      </c>
      <c r="E247" s="28">
        <f t="shared" si="13"/>
        <v>9.3000000000000007E-6</v>
      </c>
      <c r="O247" s="27">
        <f t="shared" si="14"/>
        <v>2.5299999999999998E-5</v>
      </c>
      <c r="P247">
        <f>PROTOKOŁY!B245</f>
        <v>0</v>
      </c>
      <c r="R247" s="42">
        <f>PROTOKOŁY!H245</f>
        <v>0</v>
      </c>
      <c r="S247" s="42">
        <f t="shared" si="15"/>
        <v>0</v>
      </c>
      <c r="T247">
        <v>2.5299999999999998E-5</v>
      </c>
      <c r="U247" s="12">
        <v>244</v>
      </c>
    </row>
    <row r="248" spans="2:21">
      <c r="B248" s="52">
        <v>245</v>
      </c>
      <c r="C248" s="40" t="str">
        <f t="shared" si="12"/>
        <v>SZKOŁA</v>
      </c>
      <c r="D248" s="51" t="str">
        <f>VLOOKUP(C248,PROTOKOŁY!$B$2:$D$300,3,FALSE)</f>
        <v>Puszczykowo1.</v>
      </c>
      <c r="E248" s="28">
        <f t="shared" si="13"/>
        <v>8.6000000000000007E-6</v>
      </c>
      <c r="O248" s="27">
        <f t="shared" si="14"/>
        <v>2.5400000000000001E-5</v>
      </c>
      <c r="P248">
        <f>PROTOKOŁY!B246</f>
        <v>0</v>
      </c>
      <c r="R248" s="42">
        <f>PROTOKOŁY!H246</f>
        <v>0</v>
      </c>
      <c r="S248" s="42">
        <f t="shared" si="15"/>
        <v>0</v>
      </c>
      <c r="T248">
        <v>2.5400000000000001E-5</v>
      </c>
      <c r="U248" s="12">
        <v>245</v>
      </c>
    </row>
    <row r="249" spans="2:21">
      <c r="B249" s="52">
        <v>246</v>
      </c>
      <c r="C249" s="40" t="str">
        <f t="shared" si="12"/>
        <v>SZKOŁA</v>
      </c>
      <c r="D249" s="51" t="str">
        <f>VLOOKUP(C249,PROTOKOŁY!$B$2:$D$300,3,FALSE)</f>
        <v>Puszczykowo1.</v>
      </c>
      <c r="E249" s="28">
        <f t="shared" si="13"/>
        <v>7.9000000000000006E-6</v>
      </c>
      <c r="O249" s="27">
        <f t="shared" si="14"/>
        <v>2.55E-5</v>
      </c>
      <c r="P249">
        <f>PROTOKOŁY!B247</f>
        <v>0</v>
      </c>
      <c r="R249" s="42">
        <f>PROTOKOŁY!H247</f>
        <v>0</v>
      </c>
      <c r="S249" s="42">
        <f t="shared" si="15"/>
        <v>0</v>
      </c>
      <c r="T249">
        <v>2.55E-5</v>
      </c>
      <c r="U249" s="12">
        <v>246</v>
      </c>
    </row>
    <row r="250" spans="2:21">
      <c r="B250" s="52">
        <v>247</v>
      </c>
      <c r="C250" s="40" t="str">
        <f t="shared" si="12"/>
        <v>SZKOŁA</v>
      </c>
      <c r="D250" s="51" t="str">
        <f>VLOOKUP(C250,PROTOKOŁY!$B$2:$D$300,3,FALSE)</f>
        <v>Puszczykowo1.</v>
      </c>
      <c r="E250" s="28">
        <f t="shared" si="13"/>
        <v>7.1999999999999997E-6</v>
      </c>
      <c r="O250" s="27">
        <f t="shared" si="14"/>
        <v>2.5599999999999999E-5</v>
      </c>
      <c r="P250">
        <f>PROTOKOŁY!B248</f>
        <v>0</v>
      </c>
      <c r="R250" s="42">
        <f>PROTOKOŁY!H248</f>
        <v>0</v>
      </c>
      <c r="S250" s="42">
        <f t="shared" si="15"/>
        <v>0</v>
      </c>
      <c r="T250">
        <v>2.5599999999999999E-5</v>
      </c>
      <c r="U250" s="12">
        <v>247</v>
      </c>
    </row>
    <row r="251" spans="2:21">
      <c r="B251" s="52">
        <v>248</v>
      </c>
      <c r="C251" s="40" t="str">
        <f t="shared" si="12"/>
        <v>SZKOŁA</v>
      </c>
      <c r="D251" s="51" t="str">
        <f>VLOOKUP(C251,PROTOKOŁY!$B$2:$D$300,3,FALSE)</f>
        <v>Puszczykowo1.</v>
      </c>
      <c r="E251" s="28">
        <f t="shared" si="13"/>
        <v>6.4999999999999996E-6</v>
      </c>
      <c r="O251" s="27">
        <f t="shared" si="14"/>
        <v>2.5699999999999998E-5</v>
      </c>
      <c r="P251">
        <f>PROTOKOŁY!B249</f>
        <v>0</v>
      </c>
      <c r="R251" s="42">
        <f>PROTOKOŁY!H249</f>
        <v>0</v>
      </c>
      <c r="S251" s="42">
        <f t="shared" si="15"/>
        <v>0</v>
      </c>
      <c r="T251">
        <v>2.5699999999999998E-5</v>
      </c>
      <c r="U251" s="12">
        <v>248</v>
      </c>
    </row>
    <row r="252" spans="2:21">
      <c r="B252" s="52">
        <v>249</v>
      </c>
      <c r="C252" s="40" t="str">
        <f t="shared" si="12"/>
        <v>SZKOŁA</v>
      </c>
      <c r="D252" s="51" t="str">
        <f>VLOOKUP(C252,PROTOKOŁY!$B$2:$D$300,3,FALSE)</f>
        <v>Puszczykowo1.</v>
      </c>
      <c r="E252" s="28">
        <f t="shared" si="13"/>
        <v>5.7999999999999995E-6</v>
      </c>
      <c r="O252" s="27">
        <f t="shared" si="14"/>
        <v>2.58E-5</v>
      </c>
      <c r="P252">
        <f>PROTOKOŁY!B250</f>
        <v>0</v>
      </c>
      <c r="R252" s="42">
        <f>PROTOKOŁY!H250</f>
        <v>0</v>
      </c>
      <c r="S252" s="42">
        <f t="shared" si="15"/>
        <v>0</v>
      </c>
      <c r="T252">
        <v>2.58E-5</v>
      </c>
      <c r="U252" s="12">
        <v>249</v>
      </c>
    </row>
    <row r="253" spans="2:21">
      <c r="B253" s="52">
        <v>250</v>
      </c>
      <c r="C253" s="40" t="str">
        <f t="shared" si="12"/>
        <v>SZKOŁA</v>
      </c>
      <c r="D253" s="51" t="str">
        <f>VLOOKUP(C253,PROTOKOŁY!$B$2:$D$300,3,FALSE)</f>
        <v>Puszczykowo1.</v>
      </c>
      <c r="E253" s="28">
        <f t="shared" si="13"/>
        <v>5.0999999999999995E-6</v>
      </c>
      <c r="O253" s="27">
        <f t="shared" si="14"/>
        <v>2.5899999999999999E-5</v>
      </c>
      <c r="P253">
        <f>PROTOKOŁY!B251</f>
        <v>0</v>
      </c>
      <c r="R253" s="42">
        <f>PROTOKOŁY!H251</f>
        <v>0</v>
      </c>
      <c r="S253" s="42">
        <f t="shared" si="15"/>
        <v>0</v>
      </c>
      <c r="T253">
        <v>2.5899999999999999E-5</v>
      </c>
      <c r="U253" s="12">
        <v>250</v>
      </c>
    </row>
    <row r="254" spans="2:21">
      <c r="B254" s="52">
        <v>251</v>
      </c>
      <c r="C254" s="40" t="str">
        <f t="shared" si="12"/>
        <v>SZKOŁA</v>
      </c>
      <c r="D254" s="51" t="str">
        <f>VLOOKUP(C254,PROTOKOŁY!$B$2:$D$300,3,FALSE)</f>
        <v>Puszczykowo1.</v>
      </c>
      <c r="E254" s="28">
        <f t="shared" si="13"/>
        <v>4.3999999999999994E-6</v>
      </c>
      <c r="O254" s="27">
        <f t="shared" si="14"/>
        <v>2.5999999999999998E-5</v>
      </c>
      <c r="P254">
        <f>PROTOKOŁY!B252</f>
        <v>0</v>
      </c>
      <c r="R254" s="42">
        <f>PROTOKOŁY!H252</f>
        <v>0</v>
      </c>
      <c r="S254" s="42">
        <f t="shared" si="15"/>
        <v>0</v>
      </c>
      <c r="T254">
        <v>2.5999999999999998E-5</v>
      </c>
      <c r="U254" s="12">
        <v>251</v>
      </c>
    </row>
    <row r="255" spans="2:21">
      <c r="B255" s="52">
        <v>252</v>
      </c>
      <c r="C255" s="40" t="str">
        <f t="shared" si="12"/>
        <v>SZKOŁA</v>
      </c>
      <c r="D255" s="51" t="str">
        <f>VLOOKUP(C255,PROTOKOŁY!$B$2:$D$300,3,FALSE)</f>
        <v>Puszczykowo1.</v>
      </c>
      <c r="E255" s="28">
        <f t="shared" si="13"/>
        <v>3.7000000000000002E-6</v>
      </c>
      <c r="O255" s="27">
        <f t="shared" si="14"/>
        <v>2.6100000000000001E-5</v>
      </c>
      <c r="P255">
        <f>PROTOKOŁY!B253</f>
        <v>0</v>
      </c>
      <c r="R255" s="42">
        <f>PROTOKOŁY!H253</f>
        <v>0</v>
      </c>
      <c r="S255" s="42">
        <f t="shared" si="15"/>
        <v>0</v>
      </c>
      <c r="T255">
        <v>2.6100000000000001E-5</v>
      </c>
      <c r="U255" s="12">
        <v>252</v>
      </c>
    </row>
    <row r="256" spans="2:21">
      <c r="B256" s="52">
        <v>253</v>
      </c>
      <c r="C256" s="40" t="str">
        <f t="shared" si="12"/>
        <v>SZKOŁA</v>
      </c>
      <c r="D256" s="51" t="str">
        <f>VLOOKUP(C256,PROTOKOŁY!$B$2:$D$300,3,FALSE)</f>
        <v>Puszczykowo1.</v>
      </c>
      <c r="E256" s="28">
        <f t="shared" si="13"/>
        <v>3.0000000000000001E-6</v>
      </c>
      <c r="O256" s="27">
        <f t="shared" si="14"/>
        <v>2.62E-5</v>
      </c>
      <c r="P256">
        <f>PROTOKOŁY!B254</f>
        <v>0</v>
      </c>
      <c r="R256" s="42">
        <f>PROTOKOŁY!H254</f>
        <v>0</v>
      </c>
      <c r="S256" s="42">
        <f t="shared" si="15"/>
        <v>0</v>
      </c>
      <c r="T256">
        <v>2.62E-5</v>
      </c>
      <c r="U256" s="12">
        <v>253</v>
      </c>
    </row>
    <row r="257" spans="2:21">
      <c r="B257" s="52">
        <v>254</v>
      </c>
      <c r="C257" s="40">
        <f t="shared" si="12"/>
        <v>0</v>
      </c>
      <c r="D257" s="51" t="e">
        <f>VLOOKUP(C257,PROTOKOŁY!$B$2:$D$300,3,FALSE)</f>
        <v>#N/A</v>
      </c>
      <c r="E257" s="28">
        <f t="shared" si="13"/>
        <v>2.9000000000000002E-6</v>
      </c>
      <c r="O257" s="27">
        <f t="shared" si="14"/>
        <v>2.6299999999999999E-5</v>
      </c>
      <c r="P257">
        <f>PROTOKOŁY!B255</f>
        <v>0</v>
      </c>
      <c r="R257" s="42">
        <f>PROTOKOŁY!H255</f>
        <v>0</v>
      </c>
      <c r="S257" s="42">
        <f t="shared" si="15"/>
        <v>0</v>
      </c>
      <c r="T257">
        <v>2.6299999999999999E-5</v>
      </c>
      <c r="U257" s="12">
        <v>254</v>
      </c>
    </row>
    <row r="258" spans="2:21">
      <c r="B258" s="52">
        <v>255</v>
      </c>
      <c r="C258" s="40" t="str">
        <f t="shared" si="12"/>
        <v>SZKOŁA</v>
      </c>
      <c r="D258" s="51" t="str">
        <f>VLOOKUP(C258,PROTOKOŁY!$B$2:$D$300,3,FALSE)</f>
        <v>Puszczykowo1.</v>
      </c>
      <c r="E258" s="28">
        <f t="shared" si="13"/>
        <v>2.3E-6</v>
      </c>
      <c r="O258" s="27">
        <f t="shared" si="14"/>
        <v>2.6399999999999998E-5</v>
      </c>
      <c r="P258">
        <f>PROTOKOŁY!B256</f>
        <v>0</v>
      </c>
      <c r="R258" s="42">
        <f>PROTOKOŁY!H256</f>
        <v>0</v>
      </c>
      <c r="S258" s="42">
        <f t="shared" si="15"/>
        <v>0</v>
      </c>
      <c r="T258">
        <v>2.6399999999999998E-5</v>
      </c>
      <c r="U258" s="12">
        <v>255</v>
      </c>
    </row>
    <row r="259" spans="2:21">
      <c r="B259" s="52">
        <v>256</v>
      </c>
      <c r="C259" s="40">
        <f t="shared" si="12"/>
        <v>0</v>
      </c>
      <c r="D259" s="51" t="e">
        <f>VLOOKUP(C259,PROTOKOŁY!$B$2:$D$300,3,FALSE)</f>
        <v>#N/A</v>
      </c>
      <c r="E259" s="28">
        <f t="shared" si="13"/>
        <v>2.2000000000000001E-6</v>
      </c>
      <c r="O259" s="27">
        <f t="shared" si="14"/>
        <v>2.65E-5</v>
      </c>
      <c r="P259">
        <f>PROTOKOŁY!B257</f>
        <v>0</v>
      </c>
      <c r="R259" s="42">
        <f>PROTOKOŁY!H257</f>
        <v>0</v>
      </c>
      <c r="S259" s="42">
        <f t="shared" si="15"/>
        <v>0</v>
      </c>
      <c r="T259">
        <v>2.65E-5</v>
      </c>
      <c r="U259" s="12">
        <v>256</v>
      </c>
    </row>
    <row r="260" spans="2:21">
      <c r="B260" s="52">
        <v>257</v>
      </c>
      <c r="C260" s="40" t="str">
        <f t="shared" si="12"/>
        <v>SZKOŁA</v>
      </c>
      <c r="D260" s="51" t="str">
        <f>VLOOKUP(C260,PROTOKOŁY!$B$2:$D$300,3,FALSE)</f>
        <v>Puszczykowo1.</v>
      </c>
      <c r="E260" s="28">
        <f t="shared" si="13"/>
        <v>1.5999999999999999E-6</v>
      </c>
      <c r="O260" s="27">
        <f t="shared" si="14"/>
        <v>2.6599999999999999E-5</v>
      </c>
      <c r="P260">
        <f>PROTOKOŁY!B258</f>
        <v>0</v>
      </c>
      <c r="R260" s="42">
        <f>PROTOKOŁY!H258</f>
        <v>0</v>
      </c>
      <c r="S260" s="42">
        <f t="shared" si="15"/>
        <v>0</v>
      </c>
      <c r="T260">
        <v>2.6599999999999999E-5</v>
      </c>
      <c r="U260" s="12">
        <v>257</v>
      </c>
    </row>
    <row r="261" spans="2:21">
      <c r="S261" s="42"/>
    </row>
    <row r="262" spans="2:21">
      <c r="S262" s="42"/>
    </row>
    <row r="263" spans="2:21">
      <c r="S263" s="42"/>
    </row>
    <row r="264" spans="2:21">
      <c r="S264" s="42"/>
    </row>
    <row r="265" spans="2:21">
      <c r="S265" s="42"/>
    </row>
    <row r="266" spans="2:21">
      <c r="S266" s="42"/>
    </row>
    <row r="267" spans="2:21">
      <c r="S267" s="42"/>
    </row>
    <row r="268" spans="2:21">
      <c r="S268" s="42"/>
    </row>
    <row r="269" spans="2:21">
      <c r="S269" s="42"/>
    </row>
    <row r="270" spans="2:21">
      <c r="S270" s="42"/>
    </row>
    <row r="271" spans="2:21">
      <c r="S271" s="42"/>
    </row>
    <row r="272" spans="2:21">
      <c r="S272" s="42"/>
    </row>
    <row r="273" spans="19:19">
      <c r="S273" s="42"/>
    </row>
    <row r="274" spans="19:19">
      <c r="S274" s="42"/>
    </row>
    <row r="275" spans="19:19">
      <c r="S275" s="42"/>
    </row>
    <row r="276" spans="19:19">
      <c r="S276" s="42"/>
    </row>
    <row r="277" spans="19:19">
      <c r="S277" s="42"/>
    </row>
    <row r="278" spans="19:19">
      <c r="S278" s="42"/>
    </row>
    <row r="279" spans="19:19">
      <c r="S279" s="42"/>
    </row>
    <row r="280" spans="19:19">
      <c r="S280" s="42"/>
    </row>
    <row r="281" spans="19:19">
      <c r="S281" s="42"/>
    </row>
    <row r="282" spans="19:19">
      <c r="S282" s="42"/>
    </row>
    <row r="283" spans="19:19">
      <c r="S283" s="42"/>
    </row>
    <row r="284" spans="19:19">
      <c r="S284" s="42"/>
    </row>
    <row r="285" spans="19:19">
      <c r="S285" s="42"/>
    </row>
    <row r="286" spans="19:19">
      <c r="S286" s="42"/>
    </row>
    <row r="287" spans="19:19">
      <c r="S287" s="42"/>
    </row>
    <row r="288" spans="19:19">
      <c r="S288" s="42"/>
    </row>
    <row r="289" spans="19:19">
      <c r="S289" s="42"/>
    </row>
    <row r="290" spans="19:19">
      <c r="S290" s="42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0"/>
  <sheetViews>
    <sheetView workbookViewId="0">
      <selection activeCell="F9" sqref="F9"/>
    </sheetView>
  </sheetViews>
  <sheetFormatPr defaultRowHeight="12.75"/>
  <cols>
    <col min="1" max="1" width="48.28515625" customWidth="1"/>
    <col min="3" max="3" width="27.85546875" style="11" customWidth="1"/>
    <col min="4" max="4" width="21.140625" style="11" customWidth="1"/>
    <col min="5" max="5" width="9.140625" style="27"/>
    <col min="6" max="6" width="68.7109375" customWidth="1"/>
    <col min="16" max="16" width="9.140625" style="27"/>
    <col min="17" max="17" width="18.140625" customWidth="1"/>
    <col min="18" max="19" width="9.140625" style="27"/>
  </cols>
  <sheetData>
    <row r="1" spans="1:22">
      <c r="A1" s="30"/>
      <c r="B1" s="30"/>
      <c r="C1" s="41"/>
      <c r="D1" s="41"/>
      <c r="E1" s="31"/>
      <c r="F1" s="30"/>
    </row>
    <row r="2" spans="1:22" ht="20.25">
      <c r="A2" s="30"/>
      <c r="B2" s="44"/>
      <c r="C2" s="47" t="s">
        <v>17</v>
      </c>
      <c r="D2" s="67"/>
      <c r="E2" s="46"/>
      <c r="F2" s="30"/>
    </row>
    <row r="3" spans="1:22">
      <c r="A3" s="30"/>
      <c r="B3" s="44"/>
      <c r="C3" s="48" t="s">
        <v>14</v>
      </c>
      <c r="D3" s="48"/>
      <c r="E3" s="46"/>
      <c r="F3" s="30"/>
    </row>
    <row r="4" spans="1:22">
      <c r="A4" s="30"/>
      <c r="B4" s="68">
        <v>1</v>
      </c>
      <c r="C4" s="69" t="str">
        <f>VLOOKUP(E4,P$4:Q$260,2,FALSE)</f>
        <v>Wietrzyńska Aleksandra</v>
      </c>
      <c r="D4" s="71" t="str">
        <f>VLOOKUP(C4,PROTOKOŁY!$B$2:$D$300,3,FALSE)</f>
        <v>Puszczykowo1.</v>
      </c>
      <c r="E4" s="72">
        <f>SMALL(P$4:P$260,V4)</f>
        <v>8.800001</v>
      </c>
      <c r="F4" s="30"/>
      <c r="P4" s="27">
        <f>T4+U4</f>
        <v>8.800001</v>
      </c>
      <c r="Q4" t="str">
        <f>PROTOKOŁY!B2</f>
        <v>Wietrzyńska Aleksandra</v>
      </c>
      <c r="S4" s="42">
        <f>PROTOKOŁY!F2</f>
        <v>8.8000000000000007</v>
      </c>
      <c r="T4">
        <f>IF(S4=0,25,S4)</f>
        <v>8.8000000000000007</v>
      </c>
      <c r="U4">
        <v>9.9999999999999995E-7</v>
      </c>
      <c r="V4" s="12">
        <v>1</v>
      </c>
    </row>
    <row r="5" spans="1:22">
      <c r="A5" s="30"/>
      <c r="B5" s="68">
        <v>2</v>
      </c>
      <c r="C5" s="69" t="str">
        <f t="shared" ref="C5:C68" si="0">VLOOKUP(E5,P$4:Q$260,2,FALSE)</f>
        <v>Matusiak Maria</v>
      </c>
      <c r="D5" s="71" t="str">
        <f>VLOOKUP(C5,PROTOKOŁY!$B$2:$D$300,3,FALSE)</f>
        <v>SP 2 Luboń</v>
      </c>
      <c r="E5" s="72">
        <f t="shared" ref="E5:E68" si="1">SMALL(P$4:P$260,V5)</f>
        <v>9.0000101000000008</v>
      </c>
      <c r="F5" s="30"/>
      <c r="P5" s="27">
        <f t="shared" ref="P5:P68" si="2">T5+U5</f>
        <v>10.5000011</v>
      </c>
      <c r="Q5" t="str">
        <f>PROTOKOŁY!B3</f>
        <v>Niedbała Matylda</v>
      </c>
      <c r="S5" s="42">
        <f>PROTOKOŁY!F3</f>
        <v>10.5</v>
      </c>
      <c r="T5">
        <f t="shared" ref="T5:T68" si="3">IF(S5=0,25,S5)</f>
        <v>10.5</v>
      </c>
      <c r="U5">
        <v>1.1000000000000001E-6</v>
      </c>
      <c r="V5" s="12">
        <v>2</v>
      </c>
    </row>
    <row r="6" spans="1:22">
      <c r="A6" s="30"/>
      <c r="B6" s="68">
        <v>3</v>
      </c>
      <c r="C6" s="69" t="str">
        <f t="shared" si="0"/>
        <v>Konarska Katarzyna</v>
      </c>
      <c r="D6" s="71" t="str">
        <f>VLOOKUP(C6,PROTOKOŁY!$B$2:$D$300,3,FALSE)</f>
        <v>SP 2 Luboń</v>
      </c>
      <c r="E6" s="72">
        <f t="shared" si="1"/>
        <v>9.0000104000000007</v>
      </c>
      <c r="F6" s="30"/>
      <c r="P6" s="27">
        <f t="shared" si="2"/>
        <v>9.7000011999999991</v>
      </c>
      <c r="Q6" t="str">
        <f>PROTOKOŁY!B4</f>
        <v>Tężycka Amelia</v>
      </c>
      <c r="S6" s="42">
        <f>PROTOKOŁY!F4</f>
        <v>9.6999999999999993</v>
      </c>
      <c r="T6">
        <f t="shared" si="3"/>
        <v>9.6999999999999993</v>
      </c>
      <c r="U6">
        <v>1.1999999999999999E-6</v>
      </c>
      <c r="V6" s="12">
        <v>3</v>
      </c>
    </row>
    <row r="7" spans="1:22">
      <c r="A7" s="30"/>
      <c r="B7" s="68">
        <v>4</v>
      </c>
      <c r="C7" s="69" t="str">
        <f t="shared" si="0"/>
        <v>Cicha Julia</v>
      </c>
      <c r="D7" s="71" t="str">
        <f>VLOOKUP(C7,PROTOKOŁY!$B$2:$D$300,3,FALSE)</f>
        <v>SP Modrze</v>
      </c>
      <c r="E7" s="72">
        <f t="shared" si="1"/>
        <v>9.0000114999999994</v>
      </c>
      <c r="F7" s="30"/>
      <c r="P7" s="27">
        <f t="shared" si="2"/>
        <v>9.7000012999999985</v>
      </c>
      <c r="Q7" t="str">
        <f>PROTOKOŁY!B5</f>
        <v>Durczewska Hanna</v>
      </c>
      <c r="S7" s="42">
        <f>PROTOKOŁY!F5</f>
        <v>9.6999999999999993</v>
      </c>
      <c r="T7">
        <f t="shared" si="3"/>
        <v>9.6999999999999993</v>
      </c>
      <c r="U7">
        <v>1.2999999999999998E-6</v>
      </c>
      <c r="V7" s="12">
        <v>4</v>
      </c>
    </row>
    <row r="8" spans="1:22">
      <c r="A8" s="30"/>
      <c r="B8" s="68">
        <v>5</v>
      </c>
      <c r="C8" s="69" t="str">
        <f t="shared" si="0"/>
        <v>Gocka Joanna</v>
      </c>
      <c r="D8" s="71" t="str">
        <f>VLOOKUP(C8,PROTOKOŁY!$B$2:$D$300,3,FALSE)</f>
        <v>Puszczykowo2.</v>
      </c>
      <c r="E8" s="72">
        <f t="shared" si="1"/>
        <v>9.1000017999999994</v>
      </c>
      <c r="F8" s="30"/>
      <c r="P8" s="27">
        <f t="shared" si="2"/>
        <v>9.8000014000000011</v>
      </c>
      <c r="Q8" t="str">
        <f>PROTOKOŁY!B6</f>
        <v>Miśkiewicz Iga</v>
      </c>
      <c r="S8" s="42">
        <f>PROTOKOŁY!F6</f>
        <v>9.8000000000000007</v>
      </c>
      <c r="T8">
        <f t="shared" si="3"/>
        <v>9.8000000000000007</v>
      </c>
      <c r="U8">
        <v>1.3999999999999999E-6</v>
      </c>
      <c r="V8" s="12">
        <v>5</v>
      </c>
    </row>
    <row r="9" spans="1:22">
      <c r="A9" s="30"/>
      <c r="B9" s="68">
        <v>6</v>
      </c>
      <c r="C9" s="69" t="str">
        <f t="shared" si="0"/>
        <v>Smoczyk Aleksandra</v>
      </c>
      <c r="D9" s="71" t="str">
        <f>VLOOKUP(C9,PROTOKOŁY!$B$2:$D$300,3,FALSE)</f>
        <v>SP 1 Kórnik</v>
      </c>
      <c r="E9" s="72">
        <f t="shared" si="1"/>
        <v>9.1000023999999993</v>
      </c>
      <c r="F9" s="30"/>
      <c r="P9" s="27">
        <f t="shared" si="2"/>
        <v>9.6000014999999994</v>
      </c>
      <c r="Q9" t="str">
        <f>PROTOKOŁY!B7</f>
        <v>Stradomska Aleksandra</v>
      </c>
      <c r="S9" s="42">
        <f>PROTOKOŁY!F7</f>
        <v>9.6</v>
      </c>
      <c r="T9">
        <f t="shared" si="3"/>
        <v>9.6</v>
      </c>
      <c r="U9">
        <v>1.5E-6</v>
      </c>
      <c r="V9" s="12">
        <v>6</v>
      </c>
    </row>
    <row r="10" spans="1:22">
      <c r="A10" s="30"/>
      <c r="B10" s="68">
        <v>7</v>
      </c>
      <c r="C10" s="69" t="str">
        <f t="shared" si="0"/>
        <v>Tomaszewska Julia</v>
      </c>
      <c r="D10" s="71" t="str">
        <f>VLOOKUP(C10,PROTOKOŁY!$B$2:$D$300,3,FALSE)</f>
        <v>SP Stęszew</v>
      </c>
      <c r="E10" s="72">
        <f t="shared" si="1"/>
        <v>9.1000055</v>
      </c>
      <c r="F10" s="30"/>
      <c r="P10" s="27">
        <f t="shared" si="2"/>
        <v>25.000001600000001</v>
      </c>
      <c r="Q10" t="str">
        <f>PROTOKOŁY!B8</f>
        <v>SZKOŁA</v>
      </c>
      <c r="S10" s="42">
        <f>PROTOKOŁY!F8</f>
        <v>0</v>
      </c>
      <c r="T10">
        <f t="shared" si="3"/>
        <v>25</v>
      </c>
      <c r="U10">
        <v>1.5999999999999999E-6</v>
      </c>
      <c r="V10" s="12">
        <v>7</v>
      </c>
    </row>
    <row r="11" spans="1:22">
      <c r="A11" s="30"/>
      <c r="B11" s="68">
        <v>8</v>
      </c>
      <c r="C11" s="69" t="str">
        <f t="shared" si="0"/>
        <v>Ratajczak Klaudia</v>
      </c>
      <c r="D11" s="71" t="str">
        <f>VLOOKUP(C11,PROTOKOŁY!$B$2:$D$300,3,FALSE)</f>
        <v>SP 1 Luboń</v>
      </c>
      <c r="E11" s="72">
        <f t="shared" si="1"/>
        <v>9.1000072999999997</v>
      </c>
      <c r="F11" s="30"/>
      <c r="P11" s="27">
        <f t="shared" si="2"/>
        <v>10.0000017</v>
      </c>
      <c r="Q11" t="str">
        <f>PROTOKOŁY!B9</f>
        <v>Brodka Zofia</v>
      </c>
      <c r="S11" s="42">
        <f>PROTOKOŁY!F9</f>
        <v>10</v>
      </c>
      <c r="T11">
        <f t="shared" si="3"/>
        <v>10</v>
      </c>
      <c r="U11">
        <v>1.6999999999999998E-6</v>
      </c>
      <c r="V11" s="12">
        <v>8</v>
      </c>
    </row>
    <row r="12" spans="1:22">
      <c r="A12" s="30"/>
      <c r="B12" s="68">
        <v>9</v>
      </c>
      <c r="C12" s="69" t="str">
        <f t="shared" si="0"/>
        <v>Anders Anastazja</v>
      </c>
      <c r="D12" s="71" t="str">
        <f>VLOOKUP(C12,PROTOKOŁY!$B$2:$D$300,3,FALSE)</f>
        <v>SP Białężyn</v>
      </c>
      <c r="E12" s="72">
        <f t="shared" si="1"/>
        <v>9.1000095000000005</v>
      </c>
      <c r="F12" s="30"/>
      <c r="P12" s="27">
        <f t="shared" si="2"/>
        <v>9.1000017999999994</v>
      </c>
      <c r="Q12" t="str">
        <f>PROTOKOŁY!B10</f>
        <v>Gocka Joanna</v>
      </c>
      <c r="S12" s="42">
        <f>PROTOKOŁY!F10</f>
        <v>9.1</v>
      </c>
      <c r="T12">
        <f t="shared" si="3"/>
        <v>9.1</v>
      </c>
      <c r="U12">
        <v>1.7999999999999999E-6</v>
      </c>
      <c r="V12" s="12">
        <v>9</v>
      </c>
    </row>
    <row r="13" spans="1:22">
      <c r="A13" s="30"/>
      <c r="B13" s="68">
        <v>10</v>
      </c>
      <c r="C13" s="69" t="str">
        <f t="shared" si="0"/>
        <v>Kleiber Wiktoria</v>
      </c>
      <c r="D13" s="71" t="str">
        <f>VLOOKUP(C13,PROTOKOŁY!$B$2:$D$300,3,FALSE)</f>
        <v>Puszczykowo2.</v>
      </c>
      <c r="E13" s="72">
        <f t="shared" si="1"/>
        <v>9.2000019000000002</v>
      </c>
      <c r="F13" s="30"/>
      <c r="P13" s="27">
        <f t="shared" si="2"/>
        <v>9.2000019000000002</v>
      </c>
      <c r="Q13" t="str">
        <f>PROTOKOŁY!B11</f>
        <v>Kleiber Wiktoria</v>
      </c>
      <c r="S13" s="42">
        <f>PROTOKOŁY!F11</f>
        <v>9.1999999999999993</v>
      </c>
      <c r="T13">
        <f t="shared" si="3"/>
        <v>9.1999999999999993</v>
      </c>
      <c r="U13">
        <v>1.9E-6</v>
      </c>
      <c r="V13" s="12">
        <v>10</v>
      </c>
    </row>
    <row r="14" spans="1:22">
      <c r="A14" s="30"/>
      <c r="B14" s="68">
        <v>11</v>
      </c>
      <c r="C14" s="69" t="str">
        <f t="shared" si="0"/>
        <v>Rydlewska Małgorzata</v>
      </c>
      <c r="D14" s="71" t="str">
        <f>VLOOKUP(C14,PROTOKOŁY!$B$2:$D$300,3,FALSE)</f>
        <v>SP 1 Mosina</v>
      </c>
      <c r="E14" s="72">
        <f t="shared" si="1"/>
        <v>9.2000045999999998</v>
      </c>
      <c r="F14" s="30"/>
      <c r="P14" s="27">
        <f t="shared" si="2"/>
        <v>9.800002000000001</v>
      </c>
      <c r="Q14" t="str">
        <f>PROTOKOŁY!B12</f>
        <v>Grabia Magdalena</v>
      </c>
      <c r="S14" s="42">
        <f>PROTOKOŁY!F12</f>
        <v>9.8000000000000007</v>
      </c>
      <c r="T14">
        <f t="shared" si="3"/>
        <v>9.8000000000000007</v>
      </c>
      <c r="U14">
        <v>1.9999999999999999E-6</v>
      </c>
      <c r="V14" s="12">
        <v>11</v>
      </c>
    </row>
    <row r="15" spans="1:22">
      <c r="A15" s="30"/>
      <c r="B15" s="68">
        <v>12</v>
      </c>
      <c r="C15" s="69" t="str">
        <f t="shared" si="0"/>
        <v>Rychły Adrianna</v>
      </c>
      <c r="D15" s="71" t="str">
        <f>VLOOKUP(C15,PROTOKOŁY!$B$2:$D$300,3,FALSE)</f>
        <v>SP Stęszew</v>
      </c>
      <c r="E15" s="72">
        <f t="shared" si="1"/>
        <v>9.2000051999999997</v>
      </c>
      <c r="F15" s="30"/>
      <c r="P15" s="27">
        <f t="shared" si="2"/>
        <v>10.5000021</v>
      </c>
      <c r="Q15" t="str">
        <f>PROTOKOŁY!B13</f>
        <v>Mazur Wiktoria</v>
      </c>
      <c r="S15" s="42">
        <f>PROTOKOŁY!F13</f>
        <v>10.5</v>
      </c>
      <c r="T15">
        <f t="shared" si="3"/>
        <v>10.5</v>
      </c>
      <c r="U15">
        <v>2.1000000000000002E-6</v>
      </c>
      <c r="V15" s="12">
        <v>12</v>
      </c>
    </row>
    <row r="16" spans="1:22">
      <c r="A16" s="30"/>
      <c r="B16" s="68">
        <v>13</v>
      </c>
      <c r="C16" s="69" t="str">
        <f t="shared" si="0"/>
        <v>Szwed-Kopyto Julia</v>
      </c>
      <c r="D16" s="71" t="str">
        <f>VLOOKUP(C16,PROTOKOŁY!$B$2:$D$300,3,FALSE)</f>
        <v>SP 5 Swarzędz</v>
      </c>
      <c r="E16" s="72">
        <f t="shared" si="1"/>
        <v>9.2000082999999986</v>
      </c>
      <c r="F16" s="30"/>
      <c r="P16" s="27">
        <f t="shared" si="2"/>
        <v>25.000002200000001</v>
      </c>
      <c r="Q16">
        <f>PROTOKOŁY!B14</f>
        <v>0</v>
      </c>
      <c r="S16" s="42">
        <f>PROTOKOŁY!F14</f>
        <v>0</v>
      </c>
      <c r="T16">
        <f t="shared" si="3"/>
        <v>25</v>
      </c>
      <c r="U16">
        <v>2.2000000000000001E-6</v>
      </c>
      <c r="V16" s="12">
        <v>13</v>
      </c>
    </row>
    <row r="17" spans="1:22">
      <c r="A17" s="30"/>
      <c r="B17" s="68">
        <v>14</v>
      </c>
      <c r="C17" s="69" t="str">
        <f t="shared" si="0"/>
        <v>Urbaniak Jagoda</v>
      </c>
      <c r="D17" s="71" t="str">
        <f>VLOOKUP(C17,PROTOKOŁY!$B$2:$D$300,3,FALSE)</f>
        <v>SP 2 Luboń</v>
      </c>
      <c r="E17" s="72">
        <f t="shared" si="1"/>
        <v>9.2000101999999995</v>
      </c>
      <c r="F17" s="30"/>
      <c r="P17" s="27">
        <f t="shared" si="2"/>
        <v>25.000002299999998</v>
      </c>
      <c r="Q17" t="str">
        <f>PROTOKOŁY!B15</f>
        <v>SZKOŁA</v>
      </c>
      <c r="S17" s="42">
        <f>PROTOKOŁY!F15</f>
        <v>0</v>
      </c>
      <c r="T17">
        <f t="shared" si="3"/>
        <v>25</v>
      </c>
      <c r="U17">
        <v>2.3E-6</v>
      </c>
      <c r="V17" s="12">
        <v>14</v>
      </c>
    </row>
    <row r="18" spans="1:22">
      <c r="A18" s="30"/>
      <c r="B18" s="68">
        <v>15</v>
      </c>
      <c r="C18" s="69" t="str">
        <f t="shared" si="0"/>
        <v>Gabryelska Joanna</v>
      </c>
      <c r="D18" s="71" t="str">
        <f>VLOOKUP(C18,PROTOKOŁY!$B$2:$D$300,3,FALSE)</f>
        <v>SP Lusowo</v>
      </c>
      <c r="E18" s="72">
        <f t="shared" si="1"/>
        <v>9.3000059000000004</v>
      </c>
      <c r="F18" s="30"/>
      <c r="P18" s="27">
        <f t="shared" si="2"/>
        <v>9.1000023999999993</v>
      </c>
      <c r="Q18" t="str">
        <f>PROTOKOŁY!B16</f>
        <v>Smoczyk Aleksandra</v>
      </c>
      <c r="S18" s="42">
        <f>PROTOKOŁY!F16</f>
        <v>9.1</v>
      </c>
      <c r="T18">
        <f t="shared" si="3"/>
        <v>9.1</v>
      </c>
      <c r="U18">
        <v>2.3999999999999999E-6</v>
      </c>
      <c r="V18" s="12">
        <v>15</v>
      </c>
    </row>
    <row r="19" spans="1:22">
      <c r="A19" s="30"/>
      <c r="B19" s="68">
        <v>16</v>
      </c>
      <c r="C19" s="69" t="str">
        <f t="shared" si="0"/>
        <v>Poplik Zuzanna</v>
      </c>
      <c r="D19" s="71" t="str">
        <f>VLOOKUP(C19,PROTOKOŁY!$B$2:$D$300,3,FALSE)</f>
        <v>SP Przeźmierowo</v>
      </c>
      <c r="E19" s="72">
        <f t="shared" si="1"/>
        <v>9.3000066000000015</v>
      </c>
      <c r="F19" s="30"/>
      <c r="P19" s="27">
        <f t="shared" si="2"/>
        <v>9.6000025000000004</v>
      </c>
      <c r="Q19" t="str">
        <f>PROTOKOŁY!B17</f>
        <v>Jakubowska Martyna</v>
      </c>
      <c r="S19" s="42">
        <f>PROTOKOŁY!F17</f>
        <v>9.6</v>
      </c>
      <c r="T19">
        <f t="shared" si="3"/>
        <v>9.6</v>
      </c>
      <c r="U19">
        <v>2.4999999999999998E-6</v>
      </c>
      <c r="V19" s="12">
        <v>16</v>
      </c>
    </row>
    <row r="20" spans="1:22">
      <c r="A20" s="30"/>
      <c r="B20" s="68">
        <v>17</v>
      </c>
      <c r="C20" s="69" t="str">
        <f t="shared" si="0"/>
        <v>Wartecka Barbara</v>
      </c>
      <c r="D20" s="71" t="str">
        <f>VLOOKUP(C20,PROTOKOŁY!$B$2:$D$300,3,FALSE)</f>
        <v>SP 1 Kórnik</v>
      </c>
      <c r="E20" s="72">
        <f t="shared" si="1"/>
        <v>9.4000026999999999</v>
      </c>
      <c r="F20" s="30"/>
      <c r="P20" s="27">
        <f t="shared" si="2"/>
        <v>10.400002600000001</v>
      </c>
      <c r="Q20" t="str">
        <f>PROTOKOŁY!B18</f>
        <v>Kapitan Karolina</v>
      </c>
      <c r="S20" s="42">
        <f>PROTOKOŁY!F18</f>
        <v>10.4</v>
      </c>
      <c r="T20">
        <f t="shared" si="3"/>
        <v>10.4</v>
      </c>
      <c r="U20">
        <v>2.5999999999999997E-6</v>
      </c>
      <c r="V20" s="12">
        <v>17</v>
      </c>
    </row>
    <row r="21" spans="1:22">
      <c r="A21" s="30"/>
      <c r="B21" s="68">
        <v>18</v>
      </c>
      <c r="C21" s="69" t="str">
        <f t="shared" si="0"/>
        <v>Szeszuła Wiktoria</v>
      </c>
      <c r="D21" s="71" t="str">
        <f>VLOOKUP(C21,PROTOKOŁY!$B$2:$D$300,3,FALSE)</f>
        <v>SP Pecna</v>
      </c>
      <c r="E21" s="72">
        <f t="shared" si="1"/>
        <v>9.4000041000000003</v>
      </c>
      <c r="F21" s="30"/>
      <c r="P21" s="27">
        <f t="shared" si="2"/>
        <v>9.4000026999999999</v>
      </c>
      <c r="Q21" t="str">
        <f>PROTOKOŁY!B19</f>
        <v>Wartecka Barbara</v>
      </c>
      <c r="S21" s="42">
        <f>PROTOKOŁY!F19</f>
        <v>9.4</v>
      </c>
      <c r="T21">
        <f t="shared" si="3"/>
        <v>9.4</v>
      </c>
      <c r="U21">
        <v>2.6999999999999996E-6</v>
      </c>
      <c r="V21" s="12">
        <v>18</v>
      </c>
    </row>
    <row r="22" spans="1:22">
      <c r="A22" s="30"/>
      <c r="B22" s="68">
        <v>19</v>
      </c>
      <c r="C22" s="69" t="str">
        <f t="shared" si="0"/>
        <v>Rackowiak Karolina</v>
      </c>
      <c r="D22" s="71" t="str">
        <f>VLOOKUP(C22,PROTOKOŁY!$B$2:$D$300,3,FALSE)</f>
        <v>SP Lusowo</v>
      </c>
      <c r="E22" s="72">
        <f t="shared" si="1"/>
        <v>9.4000060000000012</v>
      </c>
      <c r="F22" s="30"/>
      <c r="P22" s="27">
        <f t="shared" si="2"/>
        <v>10.1000028</v>
      </c>
      <c r="Q22" t="str">
        <f>PROTOKOŁY!B20</f>
        <v>Wartecka Zofia</v>
      </c>
      <c r="S22" s="42">
        <f>PROTOKOŁY!F20</f>
        <v>10.1</v>
      </c>
      <c r="T22">
        <f t="shared" si="3"/>
        <v>10.1</v>
      </c>
      <c r="U22">
        <v>2.7999999999999999E-6</v>
      </c>
      <c r="V22" s="12">
        <v>19</v>
      </c>
    </row>
    <row r="23" spans="1:22">
      <c r="A23" s="30"/>
      <c r="B23" s="68">
        <v>20</v>
      </c>
      <c r="C23" s="69" t="str">
        <f t="shared" si="0"/>
        <v>Jóźwik Anna</v>
      </c>
      <c r="D23" s="71" t="str">
        <f>VLOOKUP(C23,PROTOKOŁY!$B$2:$D$300,3,FALSE)</f>
        <v>SP Lusowo</v>
      </c>
      <c r="E23" s="72">
        <f t="shared" si="1"/>
        <v>9.4000063000000011</v>
      </c>
      <c r="F23" s="30"/>
      <c r="P23" s="27">
        <f t="shared" si="2"/>
        <v>25.000002899999998</v>
      </c>
      <c r="Q23">
        <f>PROTOKOŁY!B21</f>
        <v>0</v>
      </c>
      <c r="S23" s="42">
        <f>PROTOKOŁY!F21</f>
        <v>0</v>
      </c>
      <c r="T23">
        <f t="shared" si="3"/>
        <v>25</v>
      </c>
      <c r="U23">
        <v>2.9000000000000002E-6</v>
      </c>
      <c r="V23" s="12">
        <v>20</v>
      </c>
    </row>
    <row r="24" spans="1:22">
      <c r="A24" s="30"/>
      <c r="B24" s="29">
        <v>21</v>
      </c>
      <c r="C24" s="40" t="str">
        <f t="shared" si="0"/>
        <v>Kapczyńska Daria</v>
      </c>
      <c r="D24" s="51" t="str">
        <f>VLOOKUP(C24,PROTOKOŁY!$B$2:$D$300,3,FALSE)</f>
        <v>SP Białężyn</v>
      </c>
      <c r="E24" s="28">
        <f t="shared" si="1"/>
        <v>9.4000094000000001</v>
      </c>
      <c r="F24" s="30"/>
      <c r="P24" s="27">
        <f t="shared" si="2"/>
        <v>25.000003</v>
      </c>
      <c r="Q24" t="str">
        <f>PROTOKOŁY!B22</f>
        <v>SZKOŁA</v>
      </c>
      <c r="S24" s="42">
        <f>PROTOKOŁY!F22</f>
        <v>0</v>
      </c>
      <c r="T24">
        <f t="shared" si="3"/>
        <v>25</v>
      </c>
      <c r="U24">
        <v>3.0000000000000001E-6</v>
      </c>
      <c r="V24" s="12">
        <v>21</v>
      </c>
    </row>
    <row r="25" spans="1:22">
      <c r="A25" s="30"/>
      <c r="B25" s="29">
        <v>22</v>
      </c>
      <c r="C25" s="40" t="str">
        <f t="shared" si="0"/>
        <v>Matuszczak Gabrysia</v>
      </c>
      <c r="D25" s="51" t="str">
        <f>VLOOKUP(C25,PROTOKOŁY!$B$2:$D$300,3,FALSE)</f>
        <v>SP 2 Luboń</v>
      </c>
      <c r="E25" s="28">
        <f t="shared" si="1"/>
        <v>9.4000102999999999</v>
      </c>
      <c r="F25" s="30"/>
      <c r="P25" s="27">
        <f t="shared" si="2"/>
        <v>10.300003100000001</v>
      </c>
      <c r="Q25" t="str">
        <f>PROTOKOŁY!B23</f>
        <v>Rumińska Sylwia</v>
      </c>
      <c r="S25" s="42">
        <f>PROTOKOŁY!F23</f>
        <v>10.3</v>
      </c>
      <c r="T25">
        <f t="shared" si="3"/>
        <v>10.3</v>
      </c>
      <c r="U25">
        <v>3.1E-6</v>
      </c>
      <c r="V25" s="12">
        <v>22</v>
      </c>
    </row>
    <row r="26" spans="1:22">
      <c r="A26" s="30"/>
      <c r="B26" s="29">
        <v>23</v>
      </c>
      <c r="C26" s="40" t="str">
        <f t="shared" si="0"/>
        <v>Dobrogojska Emilia</v>
      </c>
      <c r="D26" s="51" t="str">
        <f>VLOOKUP(C26,PROTOKOŁY!$B$2:$D$300,3,FALSE)</f>
        <v>SP Kostrzyn</v>
      </c>
      <c r="E26" s="28">
        <f t="shared" si="1"/>
        <v>9.4000129999999995</v>
      </c>
      <c r="F26" s="30"/>
      <c r="P26" s="27">
        <f t="shared" si="2"/>
        <v>9.8000032000000008</v>
      </c>
      <c r="Q26" t="str">
        <f>PROTOKOŁY!B24</f>
        <v>Sułkowska Magdalena</v>
      </c>
      <c r="S26" s="42">
        <f>PROTOKOŁY!F24</f>
        <v>9.8000000000000007</v>
      </c>
      <c r="T26">
        <f t="shared" si="3"/>
        <v>9.8000000000000007</v>
      </c>
      <c r="U26">
        <v>3.1999999999999999E-6</v>
      </c>
      <c r="V26" s="12">
        <v>23</v>
      </c>
    </row>
    <row r="27" spans="1:22">
      <c r="A27" s="30"/>
      <c r="B27" s="29">
        <v>24</v>
      </c>
      <c r="C27" s="40" t="str">
        <f t="shared" si="0"/>
        <v>Sepiół Oliwia</v>
      </c>
      <c r="D27" s="51" t="str">
        <f>VLOOKUP(C27,PROTOKOŁY!$B$2:$D$300,3,FALSE)</f>
        <v>SP Przeźmierowo</v>
      </c>
      <c r="E27" s="28">
        <f t="shared" si="1"/>
        <v>9.5000069000000007</v>
      </c>
      <c r="F27" s="30"/>
      <c r="P27" s="27">
        <f t="shared" si="2"/>
        <v>10.100003299999999</v>
      </c>
      <c r="Q27" t="str">
        <f>PROTOKOŁY!B25</f>
        <v>Olejniczak Klaudia</v>
      </c>
      <c r="S27" s="42">
        <f>PROTOKOŁY!F25</f>
        <v>10.1</v>
      </c>
      <c r="T27">
        <f t="shared" si="3"/>
        <v>10.1</v>
      </c>
      <c r="U27">
        <v>3.2999999999999997E-6</v>
      </c>
      <c r="V27" s="12">
        <v>24</v>
      </c>
    </row>
    <row r="28" spans="1:22">
      <c r="A28" s="30"/>
      <c r="B28" s="29">
        <v>25</v>
      </c>
      <c r="C28" s="40" t="str">
        <f t="shared" si="0"/>
        <v>Jasińska Anna</v>
      </c>
      <c r="D28" s="51" t="str">
        <f>VLOOKUP(C28,PROTOKOŁY!$B$2:$D$300,3,FALSE)</f>
        <v>SP Suchy Las</v>
      </c>
      <c r="E28" s="28">
        <f t="shared" si="1"/>
        <v>9.5000088999999992</v>
      </c>
      <c r="F28" s="30"/>
      <c r="P28" s="27">
        <f t="shared" si="2"/>
        <v>10.000003400000001</v>
      </c>
      <c r="Q28" t="str">
        <f>PROTOKOŁY!B26</f>
        <v>Frąckowiak Dominika</v>
      </c>
      <c r="S28" s="42">
        <f>PROTOKOŁY!F26</f>
        <v>10</v>
      </c>
      <c r="T28">
        <f t="shared" si="3"/>
        <v>10</v>
      </c>
      <c r="U28">
        <v>3.3999999999999996E-6</v>
      </c>
      <c r="V28" s="12">
        <v>25</v>
      </c>
    </row>
    <row r="29" spans="1:22">
      <c r="A29" s="30"/>
      <c r="B29" s="29">
        <v>26</v>
      </c>
      <c r="C29" s="40" t="str">
        <f t="shared" si="0"/>
        <v>Balcerek Agnieszka</v>
      </c>
      <c r="D29" s="51" t="str">
        <f>VLOOKUP(C29,PROTOKOŁY!$B$2:$D$300,3,FALSE)</f>
        <v>SP 2 Luboń</v>
      </c>
      <c r="E29" s="28">
        <f t="shared" si="1"/>
        <v>9.5000105000000001</v>
      </c>
      <c r="F29" s="30"/>
      <c r="P29" s="27">
        <f t="shared" si="2"/>
        <v>10.300003500000001</v>
      </c>
      <c r="Q29" t="str">
        <f>PROTOKOŁY!B27</f>
        <v>Radziejewsa Agata</v>
      </c>
      <c r="S29" s="42">
        <f>PROTOKOŁY!F27</f>
        <v>10.3</v>
      </c>
      <c r="T29">
        <f t="shared" si="3"/>
        <v>10.3</v>
      </c>
      <c r="U29">
        <v>3.4999999999999995E-6</v>
      </c>
      <c r="V29" s="12">
        <v>26</v>
      </c>
    </row>
    <row r="30" spans="1:22">
      <c r="A30" s="30"/>
      <c r="B30" s="29">
        <v>27</v>
      </c>
      <c r="C30" s="40" t="str">
        <f t="shared" si="0"/>
        <v>Dymarska Patrycja</v>
      </c>
      <c r="D30" s="51" t="str">
        <f>VLOOKUP(C30,PROTOKOŁY!$B$2:$D$300,3,FALSE)</f>
        <v>SP Kostrzyn</v>
      </c>
      <c r="E30" s="28">
        <f t="shared" si="1"/>
        <v>9.5000131000000003</v>
      </c>
      <c r="F30" s="30"/>
      <c r="P30" s="27">
        <f t="shared" si="2"/>
        <v>9.7000035999999987</v>
      </c>
      <c r="Q30" t="str">
        <f>PROTOKOŁY!B28</f>
        <v>Matuszewska Weronika</v>
      </c>
      <c r="S30" s="42">
        <f>PROTOKOŁY!F28</f>
        <v>9.6999999999999993</v>
      </c>
      <c r="T30">
        <f t="shared" si="3"/>
        <v>9.6999999999999993</v>
      </c>
      <c r="U30">
        <v>3.5999999999999994E-6</v>
      </c>
      <c r="V30" s="12">
        <v>27</v>
      </c>
    </row>
    <row r="31" spans="1:22">
      <c r="A31" s="30"/>
      <c r="B31" s="29">
        <v>28</v>
      </c>
      <c r="C31" s="40" t="str">
        <f t="shared" si="0"/>
        <v>Stradomska Aleksandra</v>
      </c>
      <c r="D31" s="51" t="str">
        <f>VLOOKUP(C31,PROTOKOŁY!$B$2:$D$300,3,FALSE)</f>
        <v>Puszczykowo1.</v>
      </c>
      <c r="E31" s="28">
        <f t="shared" si="1"/>
        <v>9.6000014999999994</v>
      </c>
      <c r="F31" s="30"/>
      <c r="P31" s="27">
        <f t="shared" si="2"/>
        <v>25.000003700000001</v>
      </c>
      <c r="Q31" t="str">
        <f>PROTOKOŁY!B29</f>
        <v>SZKOŁA</v>
      </c>
      <c r="S31" s="42">
        <f>PROTOKOŁY!F29</f>
        <v>0</v>
      </c>
      <c r="T31">
        <f t="shared" si="3"/>
        <v>25</v>
      </c>
      <c r="U31">
        <v>3.7000000000000002E-6</v>
      </c>
      <c r="V31" s="12">
        <v>28</v>
      </c>
    </row>
    <row r="32" spans="1:22">
      <c r="A32" s="30"/>
      <c r="B32" s="29">
        <v>29</v>
      </c>
      <c r="C32" s="40" t="str">
        <f t="shared" si="0"/>
        <v>Jakubowska Martyna</v>
      </c>
      <c r="D32" s="51" t="str">
        <f>VLOOKUP(C32,PROTOKOŁY!$B$2:$D$300,3,FALSE)</f>
        <v>SP 1 Kórnik</v>
      </c>
      <c r="E32" s="28">
        <f t="shared" si="1"/>
        <v>9.6000025000000004</v>
      </c>
      <c r="F32" s="30"/>
      <c r="P32" s="27">
        <f t="shared" si="2"/>
        <v>9.6000037999999996</v>
      </c>
      <c r="Q32" t="str">
        <f>PROTOKOŁY!B30</f>
        <v>Olejnik Łucja</v>
      </c>
      <c r="S32" s="42">
        <f>PROTOKOŁY!F30</f>
        <v>9.6</v>
      </c>
      <c r="T32">
        <f t="shared" si="3"/>
        <v>9.6</v>
      </c>
      <c r="U32">
        <v>3.8E-6</v>
      </c>
      <c r="V32" s="12">
        <v>29</v>
      </c>
    </row>
    <row r="33" spans="1:22">
      <c r="A33" s="30"/>
      <c r="B33" s="29">
        <v>30</v>
      </c>
      <c r="C33" s="40" t="str">
        <f t="shared" si="0"/>
        <v>Olejnik Łucja</v>
      </c>
      <c r="D33" s="51" t="str">
        <f>VLOOKUP(C33,PROTOKOŁY!$B$2:$D$300,3,FALSE)</f>
        <v>SP Pecna</v>
      </c>
      <c r="E33" s="28">
        <f t="shared" si="1"/>
        <v>9.6000037999999996</v>
      </c>
      <c r="F33" s="30"/>
      <c r="P33" s="27">
        <f t="shared" si="2"/>
        <v>9.8000039000000001</v>
      </c>
      <c r="Q33" t="str">
        <f>PROTOKOŁY!B31</f>
        <v>Szrejder Paulina</v>
      </c>
      <c r="S33" s="42">
        <f>PROTOKOŁY!F31</f>
        <v>9.8000000000000007</v>
      </c>
      <c r="T33">
        <f t="shared" si="3"/>
        <v>9.8000000000000007</v>
      </c>
      <c r="U33">
        <v>3.8999999999999999E-6</v>
      </c>
      <c r="V33" s="12">
        <v>30</v>
      </c>
    </row>
    <row r="34" spans="1:22">
      <c r="A34" s="30"/>
      <c r="B34" s="29">
        <v>31</v>
      </c>
      <c r="C34" s="40" t="str">
        <f t="shared" si="0"/>
        <v>Arning Paulina</v>
      </c>
      <c r="D34" s="51" t="str">
        <f>VLOOKUP(C34,PROTOKOŁY!$B$2:$D$300,3,FALSE)</f>
        <v>SP 1 Mosina</v>
      </c>
      <c r="E34" s="28">
        <f t="shared" si="1"/>
        <v>9.6000044999999989</v>
      </c>
      <c r="F34" s="30"/>
      <c r="P34" s="27">
        <f t="shared" si="2"/>
        <v>9.9000040000000009</v>
      </c>
      <c r="Q34" t="str">
        <f>PROTOKOŁY!B32</f>
        <v>Załuska Klaudia</v>
      </c>
      <c r="S34" s="42">
        <f>PROTOKOŁY!F32</f>
        <v>9.9</v>
      </c>
      <c r="T34">
        <f t="shared" si="3"/>
        <v>9.9</v>
      </c>
      <c r="U34">
        <v>3.9999999999999998E-6</v>
      </c>
      <c r="V34" s="12">
        <v>31</v>
      </c>
    </row>
    <row r="35" spans="1:22">
      <c r="A35" s="30"/>
      <c r="B35" s="29">
        <v>32</v>
      </c>
      <c r="C35" s="40" t="str">
        <f t="shared" si="0"/>
        <v>Nowakowska Sawa</v>
      </c>
      <c r="D35" s="51" t="str">
        <f>VLOOKUP(C35,PROTOKOŁY!$B$2:$D$300,3,FALSE)</f>
        <v>SP 1 Mosina</v>
      </c>
      <c r="E35" s="28">
        <f t="shared" si="1"/>
        <v>9.6000047999999989</v>
      </c>
      <c r="F35" s="30"/>
      <c r="P35" s="27">
        <f t="shared" si="2"/>
        <v>9.4000041000000003</v>
      </c>
      <c r="Q35" t="str">
        <f>PROTOKOŁY!B33</f>
        <v>Szeszuła Wiktoria</v>
      </c>
      <c r="S35" s="42">
        <f>PROTOKOŁY!F33</f>
        <v>9.4</v>
      </c>
      <c r="T35">
        <f t="shared" si="3"/>
        <v>9.4</v>
      </c>
      <c r="U35">
        <v>4.0999999999999997E-6</v>
      </c>
      <c r="V35" s="12">
        <v>32</v>
      </c>
    </row>
    <row r="36" spans="1:22">
      <c r="A36" s="30"/>
      <c r="B36" s="29">
        <v>33</v>
      </c>
      <c r="C36" s="40" t="str">
        <f t="shared" si="0"/>
        <v>Kocurek Klaudia</v>
      </c>
      <c r="D36" s="51" t="str">
        <f>VLOOKUP(C36,PROTOKOŁY!$B$2:$D$300,3,FALSE)</f>
        <v>SP Stęszew</v>
      </c>
      <c r="E36" s="28">
        <f t="shared" si="1"/>
        <v>9.6000053999999988</v>
      </c>
      <c r="F36" s="30"/>
      <c r="P36" s="27">
        <f t="shared" si="2"/>
        <v>10.200004199999999</v>
      </c>
      <c r="Q36" t="str">
        <f>PROTOKOŁY!B34</f>
        <v>Taciak Monika</v>
      </c>
      <c r="S36" s="42">
        <f>PROTOKOŁY!F34</f>
        <v>10.199999999999999</v>
      </c>
      <c r="T36">
        <f t="shared" si="3"/>
        <v>10.199999999999999</v>
      </c>
      <c r="U36">
        <v>4.1999999999999996E-6</v>
      </c>
      <c r="V36" s="12">
        <v>33</v>
      </c>
    </row>
    <row r="37" spans="1:22">
      <c r="A37" s="30"/>
      <c r="B37" s="29">
        <v>34</v>
      </c>
      <c r="C37" s="40" t="str">
        <f t="shared" si="0"/>
        <v>Dabrowska Julia</v>
      </c>
      <c r="D37" s="51" t="str">
        <f>VLOOKUP(C37,PROTOKOŁY!$B$2:$D$300,3,FALSE)</f>
        <v>SP Białężyn</v>
      </c>
      <c r="E37" s="28">
        <f t="shared" si="1"/>
        <v>9.6000098999999999</v>
      </c>
      <c r="F37" s="30"/>
      <c r="P37" s="27">
        <f t="shared" si="2"/>
        <v>10.000004300000001</v>
      </c>
      <c r="Q37" t="str">
        <f>PROTOKOŁY!B35</f>
        <v>Walkowska Karina</v>
      </c>
      <c r="S37" s="42">
        <f>PROTOKOŁY!F35</f>
        <v>10</v>
      </c>
      <c r="T37">
        <f t="shared" si="3"/>
        <v>10</v>
      </c>
      <c r="U37">
        <v>4.2999999999999995E-6</v>
      </c>
      <c r="V37" s="12">
        <v>34</v>
      </c>
    </row>
    <row r="38" spans="1:22">
      <c r="A38" s="30"/>
      <c r="B38" s="29">
        <v>35</v>
      </c>
      <c r="C38" s="40" t="str">
        <f t="shared" si="0"/>
        <v>Węglarz Emilia</v>
      </c>
      <c r="D38" s="51" t="str">
        <f>VLOOKUP(C38,PROTOKOŁY!$B$2:$D$300,3,FALSE)</f>
        <v>SP 2 Luboń</v>
      </c>
      <c r="E38" s="28">
        <f t="shared" si="1"/>
        <v>9.6000105999999992</v>
      </c>
      <c r="F38" s="30"/>
      <c r="P38" s="27">
        <f t="shared" si="2"/>
        <v>25.000004400000002</v>
      </c>
      <c r="Q38" t="str">
        <f>PROTOKOŁY!B36</f>
        <v>SZKOŁA</v>
      </c>
      <c r="S38" s="42">
        <f>PROTOKOŁY!F36</f>
        <v>0</v>
      </c>
      <c r="T38">
        <f t="shared" si="3"/>
        <v>25</v>
      </c>
      <c r="U38">
        <v>4.3999999999999994E-6</v>
      </c>
      <c r="V38" s="12">
        <v>35</v>
      </c>
    </row>
    <row r="39" spans="1:22">
      <c r="A39" s="30"/>
      <c r="B39" s="29">
        <v>36</v>
      </c>
      <c r="C39" s="40" t="str">
        <f t="shared" si="0"/>
        <v>Boruszak Marta</v>
      </c>
      <c r="D39" s="51" t="str">
        <f>VLOOKUP(C39,PROTOKOŁY!$B$2:$D$300,3,FALSE)</f>
        <v>SP Kostrzyn</v>
      </c>
      <c r="E39" s="28">
        <f t="shared" si="1"/>
        <v>9.6000128999999994</v>
      </c>
      <c r="F39" s="30"/>
      <c r="P39" s="27">
        <f t="shared" si="2"/>
        <v>9.6000044999999989</v>
      </c>
      <c r="Q39" t="str">
        <f>PROTOKOŁY!B37</f>
        <v>Arning Paulina</v>
      </c>
      <c r="S39" s="42">
        <f>PROTOKOŁY!F37</f>
        <v>9.6</v>
      </c>
      <c r="T39">
        <f t="shared" si="3"/>
        <v>9.6</v>
      </c>
      <c r="U39">
        <v>4.5000000000000001E-6</v>
      </c>
      <c r="V39" s="12">
        <v>36</v>
      </c>
    </row>
    <row r="40" spans="1:22">
      <c r="A40" s="30"/>
      <c r="B40" s="29">
        <v>37</v>
      </c>
      <c r="C40" s="40" t="str">
        <f t="shared" si="0"/>
        <v>Tomicka Wiktoria</v>
      </c>
      <c r="D40" s="51" t="str">
        <f>VLOOKUP(C40,PROTOKOŁY!$B$2:$D$300,3,FALSE)</f>
        <v>SP Kobylnica</v>
      </c>
      <c r="E40" s="28">
        <f t="shared" si="1"/>
        <v>9.6000136000000005</v>
      </c>
      <c r="F40" s="30"/>
      <c r="P40" s="27">
        <f t="shared" si="2"/>
        <v>9.2000045999999998</v>
      </c>
      <c r="Q40" t="str">
        <f>PROTOKOŁY!B38</f>
        <v>Rydlewska Małgorzata</v>
      </c>
      <c r="S40" s="42">
        <f>PROTOKOŁY!F38</f>
        <v>9.1999999999999993</v>
      </c>
      <c r="T40">
        <f t="shared" si="3"/>
        <v>9.1999999999999993</v>
      </c>
      <c r="U40">
        <v>4.6E-6</v>
      </c>
      <c r="V40" s="12">
        <v>37</v>
      </c>
    </row>
    <row r="41" spans="1:22">
      <c r="A41" s="30"/>
      <c r="B41" s="29">
        <v>38</v>
      </c>
      <c r="C41" s="40" t="str">
        <f t="shared" si="0"/>
        <v>Tężycka Amelia</v>
      </c>
      <c r="D41" s="51" t="str">
        <f>VLOOKUP(C41,PROTOKOŁY!$B$2:$D$300,3,FALSE)</f>
        <v>Puszczykowo1.</v>
      </c>
      <c r="E41" s="28">
        <f t="shared" si="1"/>
        <v>9.7000011999999991</v>
      </c>
      <c r="F41" s="30"/>
      <c r="P41" s="27">
        <f t="shared" si="2"/>
        <v>9.8000047000000006</v>
      </c>
      <c r="Q41" t="str">
        <f>PROTOKOŁY!B39</f>
        <v>Madej Martyna</v>
      </c>
      <c r="S41" s="42">
        <f>PROTOKOŁY!F39</f>
        <v>9.8000000000000007</v>
      </c>
      <c r="T41">
        <f t="shared" si="3"/>
        <v>9.8000000000000007</v>
      </c>
      <c r="U41">
        <v>4.6999999999999999E-6</v>
      </c>
      <c r="V41" s="12">
        <v>38</v>
      </c>
    </row>
    <row r="42" spans="1:22">
      <c r="A42" s="30"/>
      <c r="B42" s="29">
        <v>39</v>
      </c>
      <c r="C42" s="40" t="str">
        <f t="shared" si="0"/>
        <v>Durczewska Hanna</v>
      </c>
      <c r="D42" s="51" t="str">
        <f>VLOOKUP(C42,PROTOKOŁY!$B$2:$D$300,3,FALSE)</f>
        <v>Puszczykowo1.</v>
      </c>
      <c r="E42" s="28">
        <f t="shared" si="1"/>
        <v>9.7000012999999985</v>
      </c>
      <c r="F42" s="30"/>
      <c r="P42" s="27">
        <f t="shared" si="2"/>
        <v>9.6000047999999989</v>
      </c>
      <c r="Q42" t="str">
        <f>PROTOKOŁY!B40</f>
        <v>Nowakowska Sawa</v>
      </c>
      <c r="S42" s="42">
        <f>PROTOKOŁY!F40</f>
        <v>9.6</v>
      </c>
      <c r="T42">
        <f t="shared" si="3"/>
        <v>9.6</v>
      </c>
      <c r="U42">
        <v>4.7999999999999998E-6</v>
      </c>
      <c r="V42" s="12">
        <v>39</v>
      </c>
    </row>
    <row r="43" spans="1:22">
      <c r="A43" s="30"/>
      <c r="B43" s="29">
        <v>40</v>
      </c>
      <c r="C43" s="40" t="str">
        <f t="shared" si="0"/>
        <v>Matuszewska Weronika</v>
      </c>
      <c r="D43" s="51" t="str">
        <f>VLOOKUP(C43,PROTOKOŁY!$B$2:$D$300,3,FALSE)</f>
        <v>SP Radzewo</v>
      </c>
      <c r="E43" s="28">
        <f t="shared" si="1"/>
        <v>9.7000035999999987</v>
      </c>
      <c r="F43" s="30"/>
      <c r="P43" s="27">
        <f t="shared" si="2"/>
        <v>11.300004900000001</v>
      </c>
      <c r="Q43" t="str">
        <f>PROTOKOŁY!B41</f>
        <v>Maćkowiak Wiktoria</v>
      </c>
      <c r="S43" s="42">
        <f>PROTOKOŁY!F41</f>
        <v>11.3</v>
      </c>
      <c r="T43">
        <f t="shared" si="3"/>
        <v>11.3</v>
      </c>
      <c r="U43">
        <v>4.8999999999999997E-6</v>
      </c>
      <c r="V43" s="12">
        <v>40</v>
      </c>
    </row>
    <row r="44" spans="1:22">
      <c r="A44" s="30"/>
      <c r="B44" s="29">
        <v>41</v>
      </c>
      <c r="C44" s="40" t="str">
        <f t="shared" si="0"/>
        <v>Kaczmarek Julia</v>
      </c>
      <c r="D44" s="51" t="str">
        <f>VLOOKUP(C44,PROTOKOŁY!$B$2:$D$300,3,FALSE)</f>
        <v>SP Stęszew</v>
      </c>
      <c r="E44" s="28">
        <f t="shared" si="1"/>
        <v>9.7000052999999991</v>
      </c>
      <c r="F44" s="30"/>
      <c r="P44" s="27">
        <f t="shared" si="2"/>
        <v>10.300005000000001</v>
      </c>
      <c r="Q44" t="str">
        <f>PROTOKOŁY!B42</f>
        <v>Napierała Zuzanna</v>
      </c>
      <c r="S44" s="42">
        <f>PROTOKOŁY!F42</f>
        <v>10.3</v>
      </c>
      <c r="T44">
        <f t="shared" si="3"/>
        <v>10.3</v>
      </c>
      <c r="U44">
        <v>4.9999999999999996E-6</v>
      </c>
      <c r="V44" s="12">
        <v>41</v>
      </c>
    </row>
    <row r="45" spans="1:22">
      <c r="A45" s="30"/>
      <c r="B45" s="29">
        <v>42</v>
      </c>
      <c r="C45" s="40" t="str">
        <f t="shared" si="0"/>
        <v>Moszner Zofia</v>
      </c>
      <c r="D45" s="51" t="str">
        <f>VLOOKUP(C45,PROTOKOŁY!$B$2:$D$300,3,FALSE)</f>
        <v>SP Stęszew</v>
      </c>
      <c r="E45" s="28">
        <f t="shared" si="1"/>
        <v>9.700005599999999</v>
      </c>
      <c r="F45" s="30"/>
      <c r="P45" s="27">
        <f t="shared" si="2"/>
        <v>25.000005099999999</v>
      </c>
      <c r="Q45" t="str">
        <f>PROTOKOŁY!B43</f>
        <v>SZKOŁA</v>
      </c>
      <c r="S45" s="42">
        <f>PROTOKOŁY!F43</f>
        <v>0</v>
      </c>
      <c r="T45">
        <f t="shared" si="3"/>
        <v>25</v>
      </c>
      <c r="U45">
        <v>5.0999999999999995E-6</v>
      </c>
      <c r="V45" s="12">
        <v>42</v>
      </c>
    </row>
    <row r="46" spans="1:22">
      <c r="A46" s="30"/>
      <c r="B46" s="29">
        <v>43</v>
      </c>
      <c r="C46" s="40" t="str">
        <f t="shared" si="0"/>
        <v>Miszczyszyn Julia</v>
      </c>
      <c r="D46" s="51" t="str">
        <f>VLOOKUP(C46,PROTOKOŁY!$B$2:$D$300,3,FALSE)</f>
        <v>SP Lusowo</v>
      </c>
      <c r="E46" s="28">
        <f t="shared" si="1"/>
        <v>9.7000061999999989</v>
      </c>
      <c r="F46" s="30"/>
      <c r="P46" s="27">
        <f t="shared" si="2"/>
        <v>9.2000051999999997</v>
      </c>
      <c r="Q46" t="str">
        <f>PROTOKOŁY!B44</f>
        <v>Rychły Adrianna</v>
      </c>
      <c r="S46" s="42">
        <f>PROTOKOŁY!F44</f>
        <v>9.1999999999999993</v>
      </c>
      <c r="T46">
        <f t="shared" si="3"/>
        <v>9.1999999999999993</v>
      </c>
      <c r="U46">
        <v>5.1999999999999993E-6</v>
      </c>
      <c r="V46" s="12">
        <v>43</v>
      </c>
    </row>
    <row r="47" spans="1:22">
      <c r="A47" s="30"/>
      <c r="B47" s="29">
        <v>44</v>
      </c>
      <c r="C47" s="40" t="str">
        <f t="shared" si="0"/>
        <v>Kluj Aleksandra</v>
      </c>
      <c r="D47" s="51" t="str">
        <f>VLOOKUP(C47,PROTOKOŁY!$B$2:$D$300,3,FALSE)</f>
        <v>SP Przeźmierowo</v>
      </c>
      <c r="E47" s="28">
        <f t="shared" si="1"/>
        <v>9.7000070999999988</v>
      </c>
      <c r="F47" s="30"/>
      <c r="P47" s="27">
        <f t="shared" si="2"/>
        <v>9.7000052999999991</v>
      </c>
      <c r="Q47" t="str">
        <f>PROTOKOŁY!B45</f>
        <v>Kaczmarek Julia</v>
      </c>
      <c r="S47" s="42">
        <f>PROTOKOŁY!F45</f>
        <v>9.6999999999999993</v>
      </c>
      <c r="T47">
        <f t="shared" si="3"/>
        <v>9.6999999999999993</v>
      </c>
      <c r="U47">
        <v>5.2999999999999992E-6</v>
      </c>
      <c r="V47" s="12">
        <v>44</v>
      </c>
    </row>
    <row r="48" spans="1:22">
      <c r="A48" s="30"/>
      <c r="B48" s="29">
        <v>45</v>
      </c>
      <c r="C48" s="40" t="str">
        <f t="shared" si="0"/>
        <v>Wośkowiak Vanessa</v>
      </c>
      <c r="D48" s="51" t="str">
        <f>VLOOKUP(C48,PROTOKOŁY!$B$2:$D$300,3,FALSE)</f>
        <v>SP 1 Luboń</v>
      </c>
      <c r="E48" s="28">
        <f t="shared" si="1"/>
        <v>9.7000076999999987</v>
      </c>
      <c r="F48" s="30"/>
      <c r="P48" s="27">
        <f t="shared" si="2"/>
        <v>9.6000053999999988</v>
      </c>
      <c r="Q48" t="str">
        <f>PROTOKOŁY!B46</f>
        <v>Kocurek Klaudia</v>
      </c>
      <c r="S48" s="42">
        <f>PROTOKOŁY!F46</f>
        <v>9.6</v>
      </c>
      <c r="T48">
        <f t="shared" si="3"/>
        <v>9.6</v>
      </c>
      <c r="U48">
        <v>5.4E-6</v>
      </c>
      <c r="V48" s="12">
        <v>45</v>
      </c>
    </row>
    <row r="49" spans="1:22">
      <c r="A49" s="30"/>
      <c r="B49" s="29">
        <v>46</v>
      </c>
      <c r="C49" s="40" t="str">
        <f t="shared" si="0"/>
        <v>Walewska Zuzanna</v>
      </c>
      <c r="D49" s="51" t="str">
        <f>VLOOKUP(C49,PROTOKOŁY!$B$2:$D$300,3,FALSE)</f>
        <v>SP Suchy Las</v>
      </c>
      <c r="E49" s="28">
        <f t="shared" si="1"/>
        <v>9.7000087999999991</v>
      </c>
      <c r="F49" s="30"/>
      <c r="P49" s="27">
        <f t="shared" si="2"/>
        <v>9.1000055</v>
      </c>
      <c r="Q49" t="str">
        <f>PROTOKOŁY!B47</f>
        <v>Tomaszewska Julia</v>
      </c>
      <c r="S49" s="42">
        <f>PROTOKOŁY!F47</f>
        <v>9.1</v>
      </c>
      <c r="T49">
        <f t="shared" si="3"/>
        <v>9.1</v>
      </c>
      <c r="U49">
        <v>5.4999999999999999E-6</v>
      </c>
      <c r="V49" s="12">
        <v>46</v>
      </c>
    </row>
    <row r="50" spans="1:22">
      <c r="A50" s="30"/>
      <c r="B50" s="29">
        <v>47</v>
      </c>
      <c r="C50" s="40" t="str">
        <f t="shared" si="0"/>
        <v>Gulczyńaska Marianna</v>
      </c>
      <c r="D50" s="51" t="str">
        <f>VLOOKUP(C50,PROTOKOŁY!$B$2:$D$300,3,FALSE)</f>
        <v>SP Suchy Las</v>
      </c>
      <c r="E50" s="28">
        <f t="shared" si="1"/>
        <v>9.7000089999999997</v>
      </c>
      <c r="F50" s="30"/>
      <c r="P50" s="27">
        <f t="shared" si="2"/>
        <v>9.700005599999999</v>
      </c>
      <c r="Q50" t="str">
        <f>PROTOKOŁY!B48</f>
        <v>Moszner Zofia</v>
      </c>
      <c r="S50" s="42">
        <f>PROTOKOŁY!F48</f>
        <v>9.6999999999999993</v>
      </c>
      <c r="T50">
        <f t="shared" si="3"/>
        <v>9.6999999999999993</v>
      </c>
      <c r="U50">
        <v>5.5999999999999997E-6</v>
      </c>
      <c r="V50" s="12">
        <v>47</v>
      </c>
    </row>
    <row r="51" spans="1:22">
      <c r="A51" s="30"/>
      <c r="B51" s="29">
        <v>48</v>
      </c>
      <c r="C51" s="40" t="str">
        <f t="shared" si="0"/>
        <v>Perka Wiktoria</v>
      </c>
      <c r="D51" s="51" t="str">
        <f>VLOOKUP(C51,PROTOKOŁY!$B$2:$D$300,3,FALSE)</f>
        <v>SP Białężyn</v>
      </c>
      <c r="E51" s="28">
        <f t="shared" si="1"/>
        <v>9.7000095999999996</v>
      </c>
      <c r="F51" s="30"/>
      <c r="P51" s="27">
        <f t="shared" si="2"/>
        <v>10.600005700000001</v>
      </c>
      <c r="Q51" t="str">
        <f>PROTOKOŁY!B49</f>
        <v>Grzelczak Anna</v>
      </c>
      <c r="S51" s="42">
        <f>PROTOKOŁY!F49</f>
        <v>10.6</v>
      </c>
      <c r="T51">
        <f t="shared" si="3"/>
        <v>10.6</v>
      </c>
      <c r="U51">
        <v>5.6999999999999996E-6</v>
      </c>
      <c r="V51" s="12">
        <v>48</v>
      </c>
    </row>
    <row r="52" spans="1:22">
      <c r="A52" s="30"/>
      <c r="B52" s="29">
        <v>49</v>
      </c>
      <c r="C52" s="40" t="str">
        <f t="shared" si="0"/>
        <v>Agaciak Emilia</v>
      </c>
      <c r="D52" s="51" t="str">
        <f>VLOOKUP(C52,PROTOKOŁY!$B$2:$D$300,3,FALSE)</f>
        <v>SP Białężyn</v>
      </c>
      <c r="E52" s="28">
        <f t="shared" si="1"/>
        <v>9.700009699999999</v>
      </c>
      <c r="F52" s="30"/>
      <c r="P52" s="27">
        <f t="shared" si="2"/>
        <v>25.0000058</v>
      </c>
      <c r="Q52" t="str">
        <f>PROTOKOŁY!B50</f>
        <v>SZKOŁA</v>
      </c>
      <c r="S52" s="42">
        <f>PROTOKOŁY!F50</f>
        <v>0</v>
      </c>
      <c r="T52">
        <f t="shared" si="3"/>
        <v>25</v>
      </c>
      <c r="U52">
        <v>5.7999999999999995E-6</v>
      </c>
      <c r="V52" s="12">
        <v>49</v>
      </c>
    </row>
    <row r="53" spans="1:22">
      <c r="A53" s="30"/>
      <c r="B53" s="29">
        <v>50</v>
      </c>
      <c r="C53" s="40" t="str">
        <f t="shared" si="0"/>
        <v>Iwańska Nicola</v>
      </c>
      <c r="D53" s="51" t="str">
        <f>VLOOKUP(C53,PROTOKOŁY!$B$2:$D$300,3,FALSE)</f>
        <v>SP Rokietnica</v>
      </c>
      <c r="E53" s="28">
        <f t="shared" si="1"/>
        <v>9.7000108999999988</v>
      </c>
      <c r="F53" s="30"/>
      <c r="P53" s="27">
        <f t="shared" si="2"/>
        <v>9.3000059000000004</v>
      </c>
      <c r="Q53" t="str">
        <f>PROTOKOŁY!B51</f>
        <v>Gabryelska Joanna</v>
      </c>
      <c r="S53" s="42">
        <f>PROTOKOŁY!F51</f>
        <v>9.3000000000000007</v>
      </c>
      <c r="T53">
        <f t="shared" si="3"/>
        <v>9.3000000000000007</v>
      </c>
      <c r="U53">
        <v>5.8999999999999994E-6</v>
      </c>
      <c r="V53" s="12">
        <v>50</v>
      </c>
    </row>
    <row r="54" spans="1:22">
      <c r="A54" s="30"/>
      <c r="B54" s="29">
        <v>51</v>
      </c>
      <c r="C54" s="40" t="str">
        <f t="shared" si="0"/>
        <v>Piechowiak Samanta</v>
      </c>
      <c r="D54" s="51" t="str">
        <f>VLOOKUP(C54,PROTOKOŁY!$B$2:$D$300,3,FALSE)</f>
        <v>SP Modrze</v>
      </c>
      <c r="E54" s="28">
        <f t="shared" si="1"/>
        <v>9.7000118999999998</v>
      </c>
      <c r="F54" s="30"/>
      <c r="P54" s="27">
        <f t="shared" si="2"/>
        <v>9.4000060000000012</v>
      </c>
      <c r="Q54" t="str">
        <f>PROTOKOŁY!B52</f>
        <v>Rackowiak Karolina</v>
      </c>
      <c r="S54" s="42">
        <f>PROTOKOŁY!F52</f>
        <v>9.4</v>
      </c>
      <c r="T54">
        <f t="shared" si="3"/>
        <v>9.4</v>
      </c>
      <c r="U54">
        <v>5.9999999999999993E-6</v>
      </c>
      <c r="V54" s="12">
        <v>51</v>
      </c>
    </row>
    <row r="55" spans="1:22">
      <c r="A55" s="30"/>
      <c r="B55" s="29">
        <v>52</v>
      </c>
      <c r="C55" s="40" t="str">
        <f t="shared" si="0"/>
        <v>Miśkiewicz Iga</v>
      </c>
      <c r="D55" s="51" t="str">
        <f>VLOOKUP(C55,PROTOKOŁY!$B$2:$D$300,3,FALSE)</f>
        <v>Puszczykowo1.</v>
      </c>
      <c r="E55" s="28">
        <f t="shared" si="1"/>
        <v>9.8000014000000011</v>
      </c>
      <c r="F55" s="30"/>
      <c r="P55" s="27">
        <f t="shared" si="2"/>
        <v>9.9000061000000006</v>
      </c>
      <c r="Q55" t="str">
        <f>PROTOKOŁY!B53</f>
        <v>Albrecht Maria</v>
      </c>
      <c r="S55" s="42">
        <f>PROTOKOŁY!F53</f>
        <v>9.9</v>
      </c>
      <c r="T55">
        <f t="shared" si="3"/>
        <v>9.9</v>
      </c>
      <c r="U55">
        <v>6.0999999999999992E-6</v>
      </c>
      <c r="V55" s="12">
        <v>52</v>
      </c>
    </row>
    <row r="56" spans="1:22">
      <c r="A56" s="30"/>
      <c r="B56" s="29">
        <v>53</v>
      </c>
      <c r="C56" s="40" t="str">
        <f t="shared" si="0"/>
        <v>Grabia Magdalena</v>
      </c>
      <c r="D56" s="51" t="str">
        <f>VLOOKUP(C56,PROTOKOŁY!$B$2:$D$300,3,FALSE)</f>
        <v>Puszczykowo2.</v>
      </c>
      <c r="E56" s="28">
        <f t="shared" si="1"/>
        <v>9.800002000000001</v>
      </c>
      <c r="F56" s="30"/>
      <c r="P56" s="27">
        <f t="shared" si="2"/>
        <v>9.7000061999999989</v>
      </c>
      <c r="Q56" t="str">
        <f>PROTOKOŁY!B54</f>
        <v>Miszczyszyn Julia</v>
      </c>
      <c r="S56" s="42">
        <f>PROTOKOŁY!F54</f>
        <v>9.6999999999999993</v>
      </c>
      <c r="T56">
        <f t="shared" si="3"/>
        <v>9.6999999999999993</v>
      </c>
      <c r="U56">
        <v>6.1999999999999991E-6</v>
      </c>
      <c r="V56" s="12">
        <v>53</v>
      </c>
    </row>
    <row r="57" spans="1:22">
      <c r="A57" s="30"/>
      <c r="B57" s="29">
        <v>54</v>
      </c>
      <c r="C57" s="40" t="str">
        <f t="shared" si="0"/>
        <v>Sułkowska Magdalena</v>
      </c>
      <c r="D57" s="51" t="str">
        <f>VLOOKUP(C57,PROTOKOŁY!$B$2:$D$300,3,FALSE)</f>
        <v>SP Radzewo</v>
      </c>
      <c r="E57" s="28">
        <f t="shared" si="1"/>
        <v>9.8000032000000008</v>
      </c>
      <c r="F57" s="30"/>
      <c r="P57" s="27">
        <f t="shared" si="2"/>
        <v>9.4000063000000011</v>
      </c>
      <c r="Q57" t="str">
        <f>PROTOKOŁY!B55</f>
        <v>Jóźwik Anna</v>
      </c>
      <c r="S57" s="42">
        <f>PROTOKOŁY!F55</f>
        <v>9.4</v>
      </c>
      <c r="T57">
        <f t="shared" si="3"/>
        <v>9.4</v>
      </c>
      <c r="U57">
        <v>6.2999999999999998E-6</v>
      </c>
      <c r="V57" s="12">
        <v>54</v>
      </c>
    </row>
    <row r="58" spans="1:22">
      <c r="A58" s="30"/>
      <c r="B58" s="29">
        <v>55</v>
      </c>
      <c r="C58" s="40" t="str">
        <f t="shared" si="0"/>
        <v>Szrejder Paulina</v>
      </c>
      <c r="D58" s="51" t="str">
        <f>VLOOKUP(C58,PROTOKOŁY!$B$2:$D$300,3,FALSE)</f>
        <v>SP Pecna</v>
      </c>
      <c r="E58" s="28">
        <f t="shared" si="1"/>
        <v>9.8000039000000001</v>
      </c>
      <c r="F58" s="30"/>
      <c r="P58" s="27">
        <f t="shared" si="2"/>
        <v>9.9000064000000005</v>
      </c>
      <c r="Q58" t="str">
        <f>PROTOKOŁY!B56</f>
        <v>Janas Martyna</v>
      </c>
      <c r="S58" s="42">
        <f>PROTOKOŁY!F56</f>
        <v>9.9</v>
      </c>
      <c r="T58">
        <f t="shared" si="3"/>
        <v>9.9</v>
      </c>
      <c r="U58">
        <v>6.3999999999999997E-6</v>
      </c>
      <c r="V58" s="12">
        <v>55</v>
      </c>
    </row>
    <row r="59" spans="1:22">
      <c r="A59" s="30"/>
      <c r="B59" s="29">
        <v>56</v>
      </c>
      <c r="C59" s="40" t="str">
        <f t="shared" si="0"/>
        <v>Madej Martyna</v>
      </c>
      <c r="D59" s="51" t="str">
        <f>VLOOKUP(C59,PROTOKOŁY!$B$2:$D$300,3,FALSE)</f>
        <v>SP 1 Mosina</v>
      </c>
      <c r="E59" s="28">
        <f t="shared" si="1"/>
        <v>9.8000047000000006</v>
      </c>
      <c r="F59" s="30"/>
      <c r="P59" s="27">
        <f t="shared" si="2"/>
        <v>25.000006500000001</v>
      </c>
      <c r="Q59" t="str">
        <f>PROTOKOŁY!B57</f>
        <v>SZKOŁA</v>
      </c>
      <c r="S59" s="42">
        <f>PROTOKOŁY!F57</f>
        <v>0</v>
      </c>
      <c r="T59">
        <f t="shared" si="3"/>
        <v>25</v>
      </c>
      <c r="U59">
        <v>6.4999999999999996E-6</v>
      </c>
      <c r="V59" s="12">
        <v>56</v>
      </c>
    </row>
    <row r="60" spans="1:22">
      <c r="A60" s="30"/>
      <c r="B60" s="29">
        <v>57</v>
      </c>
      <c r="C60" s="40" t="str">
        <f t="shared" si="0"/>
        <v>Salamończyk Wiktoria</v>
      </c>
      <c r="D60" s="51" t="str">
        <f>VLOOKUP(C60,PROTOKOŁY!$B$2:$D$300,3,FALSE)</f>
        <v>SP 1 Luboń</v>
      </c>
      <c r="E60" s="28">
        <f t="shared" si="1"/>
        <v>9.8000076000000007</v>
      </c>
      <c r="F60" s="30"/>
      <c r="P60" s="27">
        <f t="shared" si="2"/>
        <v>9.3000066000000015</v>
      </c>
      <c r="Q60" t="str">
        <f>PROTOKOŁY!B58</f>
        <v>Poplik Zuzanna</v>
      </c>
      <c r="S60" s="42">
        <f>PROTOKOŁY!F58</f>
        <v>9.3000000000000007</v>
      </c>
      <c r="T60">
        <f t="shared" si="3"/>
        <v>9.3000000000000007</v>
      </c>
      <c r="U60">
        <v>6.5999999999999995E-6</v>
      </c>
      <c r="V60" s="12">
        <v>57</v>
      </c>
    </row>
    <row r="61" spans="1:22">
      <c r="A61" s="30"/>
      <c r="B61" s="29">
        <v>58</v>
      </c>
      <c r="C61" s="40" t="str">
        <f t="shared" si="0"/>
        <v>Usak Maja</v>
      </c>
      <c r="D61" s="51" t="str">
        <f>VLOOKUP(C61,PROTOKOŁY!$B$2:$D$300,3,FALSE)</f>
        <v>SP 1 Luboń</v>
      </c>
      <c r="E61" s="28">
        <f t="shared" si="1"/>
        <v>9.8000078000000013</v>
      </c>
      <c r="F61" s="30"/>
      <c r="P61" s="27">
        <f t="shared" si="2"/>
        <v>9.9000067000000005</v>
      </c>
      <c r="Q61" t="str">
        <f>PROTOKOŁY!B59</f>
        <v>Galusik Julia</v>
      </c>
      <c r="S61" s="42">
        <f>PROTOKOŁY!F59</f>
        <v>9.9</v>
      </c>
      <c r="T61">
        <f t="shared" si="3"/>
        <v>9.9</v>
      </c>
      <c r="U61">
        <v>6.6999999999999994E-6</v>
      </c>
      <c r="V61" s="12">
        <v>58</v>
      </c>
    </row>
    <row r="62" spans="1:22">
      <c r="A62" s="30"/>
      <c r="B62" s="29">
        <v>59</v>
      </c>
      <c r="C62" s="40" t="str">
        <f t="shared" si="0"/>
        <v>Pelichowska Nicol</v>
      </c>
      <c r="D62" s="51" t="str">
        <f>VLOOKUP(C62,PROTOKOŁY!$B$2:$D$300,3,FALSE)</f>
        <v>SP Suchy Las</v>
      </c>
      <c r="E62" s="28">
        <f t="shared" si="1"/>
        <v>9.8000091000000005</v>
      </c>
      <c r="F62" s="30"/>
      <c r="P62" s="27">
        <f t="shared" si="2"/>
        <v>10.0000068</v>
      </c>
      <c r="Q62" t="str">
        <f>PROTOKOŁY!B60</f>
        <v>Korzec Emilia</v>
      </c>
      <c r="S62" s="42">
        <f>PROTOKOŁY!F60</f>
        <v>10</v>
      </c>
      <c r="T62">
        <f t="shared" si="3"/>
        <v>10</v>
      </c>
      <c r="U62">
        <v>6.7999999999999993E-6</v>
      </c>
      <c r="V62" s="12">
        <v>59</v>
      </c>
    </row>
    <row r="63" spans="1:22">
      <c r="A63" s="30"/>
      <c r="B63" s="29">
        <v>60</v>
      </c>
      <c r="C63" s="40" t="str">
        <f t="shared" si="0"/>
        <v>Załuska Klaudia</v>
      </c>
      <c r="D63" s="51" t="str">
        <f>VLOOKUP(C63,PROTOKOŁY!$B$2:$D$300,3,FALSE)</f>
        <v>SP Pecna</v>
      </c>
      <c r="E63" s="28">
        <f t="shared" si="1"/>
        <v>9.9000040000000009</v>
      </c>
      <c r="F63" s="30"/>
      <c r="P63" s="27">
        <f t="shared" si="2"/>
        <v>9.5000069000000007</v>
      </c>
      <c r="Q63" t="str">
        <f>PROTOKOŁY!B61</f>
        <v>Sepiół Oliwia</v>
      </c>
      <c r="S63" s="42">
        <f>PROTOKOŁY!F61</f>
        <v>9.5</v>
      </c>
      <c r="T63">
        <f t="shared" si="3"/>
        <v>9.5</v>
      </c>
      <c r="U63">
        <v>6.8999999999999992E-6</v>
      </c>
      <c r="V63" s="12">
        <v>60</v>
      </c>
    </row>
    <row r="64" spans="1:22">
      <c r="A64" s="30"/>
      <c r="B64" s="29">
        <v>61</v>
      </c>
      <c r="C64" s="40" t="str">
        <f t="shared" si="0"/>
        <v>Albrecht Maria</v>
      </c>
      <c r="D64" s="51" t="str">
        <f>VLOOKUP(C64,PROTOKOŁY!$B$2:$D$300,3,FALSE)</f>
        <v>SP Lusowo</v>
      </c>
      <c r="E64" s="28">
        <f t="shared" si="1"/>
        <v>9.9000061000000006</v>
      </c>
      <c r="F64" s="30"/>
      <c r="P64" s="27">
        <f t="shared" si="2"/>
        <v>10.600007</v>
      </c>
      <c r="Q64" t="str">
        <f>PROTOKOŁY!B62</f>
        <v>Chojnacka Marianna</v>
      </c>
      <c r="S64" s="42">
        <f>PROTOKOŁY!F62</f>
        <v>10.6</v>
      </c>
      <c r="T64">
        <f t="shared" si="3"/>
        <v>10.6</v>
      </c>
      <c r="U64">
        <v>6.9999999999999999E-6</v>
      </c>
      <c r="V64" s="12">
        <v>61</v>
      </c>
    </row>
    <row r="65" spans="1:22">
      <c r="A65" s="30"/>
      <c r="B65" s="29">
        <v>62</v>
      </c>
      <c r="C65" s="40" t="str">
        <f t="shared" si="0"/>
        <v>Janas Martyna</v>
      </c>
      <c r="D65" s="51" t="str">
        <f>VLOOKUP(C65,PROTOKOŁY!$B$2:$D$300,3,FALSE)</f>
        <v>SP Lusowo</v>
      </c>
      <c r="E65" s="28">
        <f t="shared" si="1"/>
        <v>9.9000064000000005</v>
      </c>
      <c r="F65" s="30"/>
      <c r="P65" s="27">
        <f t="shared" si="2"/>
        <v>9.7000070999999988</v>
      </c>
      <c r="Q65" t="str">
        <f>PROTOKOŁY!B63</f>
        <v>Kluj Aleksandra</v>
      </c>
      <c r="S65" s="42">
        <f>PROTOKOŁY!F63</f>
        <v>9.6999999999999993</v>
      </c>
      <c r="T65">
        <f t="shared" si="3"/>
        <v>9.6999999999999993</v>
      </c>
      <c r="U65">
        <v>7.0999999999999998E-6</v>
      </c>
      <c r="V65" s="12">
        <v>62</v>
      </c>
    </row>
    <row r="66" spans="1:22">
      <c r="B66" s="29">
        <v>63</v>
      </c>
      <c r="C66" s="40" t="str">
        <f t="shared" si="0"/>
        <v>Galusik Julia</v>
      </c>
      <c r="D66" s="51" t="str">
        <f>VLOOKUP(C66,PROTOKOŁY!$B$2:$D$300,3,FALSE)</f>
        <v>SP Przeźmierowo</v>
      </c>
      <c r="E66" s="28">
        <f t="shared" si="1"/>
        <v>9.9000067000000005</v>
      </c>
      <c r="P66" s="27">
        <f t="shared" si="2"/>
        <v>25.000007199999999</v>
      </c>
      <c r="Q66" t="str">
        <f>PROTOKOŁY!B64</f>
        <v>SZKOŁA</v>
      </c>
      <c r="S66" s="42">
        <f>PROTOKOŁY!F64</f>
        <v>0</v>
      </c>
      <c r="T66">
        <f t="shared" si="3"/>
        <v>25</v>
      </c>
      <c r="U66">
        <v>7.1999999999999997E-6</v>
      </c>
      <c r="V66" s="12">
        <v>63</v>
      </c>
    </row>
    <row r="67" spans="1:22">
      <c r="B67" s="29">
        <v>64</v>
      </c>
      <c r="C67" s="40" t="str">
        <f t="shared" si="0"/>
        <v>Molewska Martyna</v>
      </c>
      <c r="D67" s="51" t="str">
        <f>VLOOKUP(C67,PROTOKOŁY!$B$2:$D$300,3,FALSE)</f>
        <v>SP 1 Luboń</v>
      </c>
      <c r="E67" s="28">
        <f t="shared" si="1"/>
        <v>9.9000073999999998</v>
      </c>
      <c r="P67" s="27">
        <f t="shared" si="2"/>
        <v>9.1000072999999997</v>
      </c>
      <c r="Q67" t="str">
        <f>PROTOKOŁY!B65</f>
        <v>Ratajczak Klaudia</v>
      </c>
      <c r="S67" s="42">
        <f>PROTOKOŁY!F65</f>
        <v>9.1</v>
      </c>
      <c r="T67">
        <f t="shared" si="3"/>
        <v>9.1</v>
      </c>
      <c r="U67">
        <v>7.2999999999999996E-6</v>
      </c>
      <c r="V67" s="12">
        <v>64</v>
      </c>
    </row>
    <row r="68" spans="1:22">
      <c r="B68" s="29">
        <v>65</v>
      </c>
      <c r="C68" s="40" t="str">
        <f t="shared" si="0"/>
        <v>Balwińska Wiktoria</v>
      </c>
      <c r="D68" s="51" t="str">
        <f>VLOOKUP(C68,PROTOKOŁY!$B$2:$D$300,3,FALSE)</f>
        <v>SP 1 Luboń</v>
      </c>
      <c r="E68" s="28">
        <f t="shared" si="1"/>
        <v>9.900007500000001</v>
      </c>
      <c r="P68" s="27">
        <f t="shared" si="2"/>
        <v>9.9000073999999998</v>
      </c>
      <c r="Q68" t="str">
        <f>PROTOKOŁY!B66</f>
        <v>Molewska Martyna</v>
      </c>
      <c r="S68" s="42">
        <f>PROTOKOŁY!F66</f>
        <v>9.9</v>
      </c>
      <c r="T68">
        <f t="shared" si="3"/>
        <v>9.9</v>
      </c>
      <c r="U68">
        <v>7.3999999999999995E-6</v>
      </c>
      <c r="V68" s="12">
        <v>65</v>
      </c>
    </row>
    <row r="69" spans="1:22">
      <c r="B69" s="29">
        <v>66</v>
      </c>
      <c r="C69" s="40" t="str">
        <f t="shared" ref="C69:C132" si="4">VLOOKUP(E69,P$4:Q$260,2,FALSE)</f>
        <v>Kaspruh Emilia</v>
      </c>
      <c r="D69" s="51" t="str">
        <f>VLOOKUP(C69,PROTOKOŁY!$B$2:$D$300,3,FALSE)</f>
        <v>SP 5 Swarzędz</v>
      </c>
      <c r="E69" s="28">
        <f t="shared" ref="E69:E132" si="5">SMALL(P$4:P$260,V69)</f>
        <v>9.9000082000000003</v>
      </c>
      <c r="P69" s="27">
        <f t="shared" ref="P69:P132" si="6">T69+U69</f>
        <v>9.900007500000001</v>
      </c>
      <c r="Q69" t="str">
        <f>PROTOKOŁY!B67</f>
        <v>Balwińska Wiktoria</v>
      </c>
      <c r="S69" s="42">
        <f>PROTOKOŁY!F67</f>
        <v>9.9</v>
      </c>
      <c r="T69">
        <f t="shared" ref="T69:T132" si="7">IF(S69=0,25,S69)</f>
        <v>9.9</v>
      </c>
      <c r="U69">
        <v>7.4999999999999993E-6</v>
      </c>
      <c r="V69" s="12">
        <v>66</v>
      </c>
    </row>
    <row r="70" spans="1:22">
      <c r="B70" s="29">
        <v>67</v>
      </c>
      <c r="C70" s="40" t="str">
        <f t="shared" si="4"/>
        <v>Dabrowska Wiktoria</v>
      </c>
      <c r="D70" s="51" t="str">
        <f>VLOOKUP(C70,PROTOKOŁY!$B$2:$D$300,3,FALSE)</f>
        <v>SP Białężyn</v>
      </c>
      <c r="E70" s="28">
        <f t="shared" si="5"/>
        <v>9.9000098000000012</v>
      </c>
      <c r="P70" s="27">
        <f t="shared" si="6"/>
        <v>9.8000076000000007</v>
      </c>
      <c r="Q70" t="str">
        <f>PROTOKOŁY!B68</f>
        <v>Salamończyk Wiktoria</v>
      </c>
      <c r="S70" s="42">
        <f>PROTOKOŁY!F68</f>
        <v>9.8000000000000007</v>
      </c>
      <c r="T70">
        <f t="shared" si="7"/>
        <v>9.8000000000000007</v>
      </c>
      <c r="U70">
        <v>7.5999999999999992E-6</v>
      </c>
      <c r="V70" s="12">
        <v>67</v>
      </c>
    </row>
    <row r="71" spans="1:22">
      <c r="B71" s="29">
        <v>68</v>
      </c>
      <c r="C71" s="40" t="str">
        <f t="shared" si="4"/>
        <v>czubak marta</v>
      </c>
      <c r="D71" s="51" t="str">
        <f>VLOOKUP(C71,PROTOKOŁY!$B$2:$D$300,3,FALSE)</f>
        <v>SP Kostrzyn</v>
      </c>
      <c r="E71" s="28">
        <f t="shared" si="5"/>
        <v>9.9000132000000001</v>
      </c>
      <c r="P71" s="27">
        <f t="shared" si="6"/>
        <v>9.7000076999999987</v>
      </c>
      <c r="Q71" t="str">
        <f>PROTOKOŁY!B69</f>
        <v>Wośkowiak Vanessa</v>
      </c>
      <c r="S71" s="42">
        <f>PROTOKOŁY!F69</f>
        <v>9.6999999999999993</v>
      </c>
      <c r="T71">
        <f t="shared" si="7"/>
        <v>9.6999999999999993</v>
      </c>
      <c r="U71">
        <v>7.6999999999999991E-6</v>
      </c>
      <c r="V71" s="12">
        <v>68</v>
      </c>
    </row>
    <row r="72" spans="1:22">
      <c r="B72" s="29">
        <v>69</v>
      </c>
      <c r="C72" s="40" t="str">
        <f t="shared" si="4"/>
        <v>Pawlak Adrianna</v>
      </c>
      <c r="D72" s="51" t="str">
        <f>VLOOKUP(C72,PROTOKOŁY!$B$2:$D$300,3,FALSE)</f>
        <v>SP Kobylnica</v>
      </c>
      <c r="E72" s="28">
        <f t="shared" si="5"/>
        <v>9.9000140000000005</v>
      </c>
      <c r="P72" s="27">
        <f t="shared" si="6"/>
        <v>9.8000078000000013</v>
      </c>
      <c r="Q72" t="str">
        <f>PROTOKOŁY!B70</f>
        <v>Usak Maja</v>
      </c>
      <c r="S72" s="42">
        <f>PROTOKOŁY!F70</f>
        <v>9.8000000000000007</v>
      </c>
      <c r="T72">
        <f t="shared" si="7"/>
        <v>9.8000000000000007</v>
      </c>
      <c r="U72">
        <v>7.7999999999999999E-6</v>
      </c>
      <c r="V72" s="12">
        <v>69</v>
      </c>
    </row>
    <row r="73" spans="1:22">
      <c r="B73" s="29">
        <v>70</v>
      </c>
      <c r="C73" s="40" t="str">
        <f t="shared" si="4"/>
        <v>Brodka Zofia</v>
      </c>
      <c r="D73" s="51" t="str">
        <f>VLOOKUP(C73,PROTOKOŁY!$B$2:$D$300,3,FALSE)</f>
        <v>Puszczykowo2.</v>
      </c>
      <c r="E73" s="28">
        <f t="shared" si="5"/>
        <v>10.0000017</v>
      </c>
      <c r="P73" s="27">
        <f t="shared" si="6"/>
        <v>25.0000079</v>
      </c>
      <c r="Q73" t="str">
        <f>PROTOKOŁY!B71</f>
        <v>SZKOŁA</v>
      </c>
      <c r="S73" s="42">
        <f>PROTOKOŁY!F71</f>
        <v>0</v>
      </c>
      <c r="T73">
        <f t="shared" si="7"/>
        <v>25</v>
      </c>
      <c r="U73">
        <v>7.9000000000000006E-6</v>
      </c>
      <c r="V73" s="12">
        <v>70</v>
      </c>
    </row>
    <row r="74" spans="1:22">
      <c r="B74" s="29">
        <v>71</v>
      </c>
      <c r="C74" s="40" t="str">
        <f t="shared" si="4"/>
        <v>Frąckowiak Dominika</v>
      </c>
      <c r="D74" s="51" t="str">
        <f>VLOOKUP(C74,PROTOKOŁY!$B$2:$D$300,3,FALSE)</f>
        <v>SP Radzewo</v>
      </c>
      <c r="E74" s="28">
        <f t="shared" si="5"/>
        <v>10.000003400000001</v>
      </c>
      <c r="P74" s="27">
        <f t="shared" si="6"/>
        <v>11.400008</v>
      </c>
      <c r="Q74" t="str">
        <f>PROTOKOŁY!B72</f>
        <v>Marszałak Aleksandra</v>
      </c>
      <c r="S74" s="42">
        <f>PROTOKOŁY!F72</f>
        <v>11.4</v>
      </c>
      <c r="T74">
        <f t="shared" si="7"/>
        <v>11.4</v>
      </c>
      <c r="U74">
        <v>7.9999999999999996E-6</v>
      </c>
      <c r="V74" s="12">
        <v>71</v>
      </c>
    </row>
    <row r="75" spans="1:22">
      <c r="B75" s="29">
        <v>72</v>
      </c>
      <c r="C75" s="40" t="str">
        <f t="shared" si="4"/>
        <v>Walkowska Karina</v>
      </c>
      <c r="D75" s="51" t="str">
        <f>VLOOKUP(C75,PROTOKOŁY!$B$2:$D$300,3,FALSE)</f>
        <v>SP Pecna</v>
      </c>
      <c r="E75" s="28">
        <f t="shared" si="5"/>
        <v>10.000004300000001</v>
      </c>
      <c r="P75" s="27">
        <f t="shared" si="6"/>
        <v>10.2000081</v>
      </c>
      <c r="Q75" t="str">
        <f>PROTOKOŁY!B73</f>
        <v>Deka Angelika</v>
      </c>
      <c r="S75" s="42">
        <f>PROTOKOŁY!F73</f>
        <v>10.199999999999999</v>
      </c>
      <c r="T75">
        <f t="shared" si="7"/>
        <v>10.199999999999999</v>
      </c>
      <c r="U75">
        <v>8.1000000000000004E-6</v>
      </c>
      <c r="V75" s="12">
        <v>72</v>
      </c>
    </row>
    <row r="76" spans="1:22">
      <c r="B76" s="29">
        <v>73</v>
      </c>
      <c r="C76" s="40" t="str">
        <f t="shared" si="4"/>
        <v>Korzec Emilia</v>
      </c>
      <c r="D76" s="51" t="str">
        <f>VLOOKUP(C76,PROTOKOŁY!$B$2:$D$300,3,FALSE)</f>
        <v>SP Przeźmierowo</v>
      </c>
      <c r="E76" s="28">
        <f t="shared" si="5"/>
        <v>10.0000068</v>
      </c>
      <c r="P76" s="27">
        <f t="shared" si="6"/>
        <v>9.9000082000000003</v>
      </c>
      <c r="Q76" t="str">
        <f>PROTOKOŁY!B74</f>
        <v>Kaspruh Emilia</v>
      </c>
      <c r="S76" s="42">
        <f>PROTOKOŁY!F74</f>
        <v>9.9</v>
      </c>
      <c r="T76">
        <f t="shared" si="7"/>
        <v>9.9</v>
      </c>
      <c r="U76">
        <v>8.1999999999999994E-6</v>
      </c>
      <c r="V76" s="12">
        <v>73</v>
      </c>
    </row>
    <row r="77" spans="1:22">
      <c r="B77" s="29">
        <v>74</v>
      </c>
      <c r="C77" s="40" t="str">
        <f t="shared" si="4"/>
        <v>Szczepaniak Julia</v>
      </c>
      <c r="D77" s="51" t="str">
        <f>VLOOKUP(C77,PROTOKOŁY!$B$2:$D$300,3,FALSE)</f>
        <v>SP Suchy Las</v>
      </c>
      <c r="E77" s="28">
        <f t="shared" si="5"/>
        <v>10.0000087</v>
      </c>
      <c r="P77" s="27">
        <f t="shared" si="6"/>
        <v>9.2000082999999986</v>
      </c>
      <c r="Q77" t="str">
        <f>PROTOKOŁY!B75</f>
        <v>Szwed-Kopyto Julia</v>
      </c>
      <c r="S77" s="42">
        <f>PROTOKOŁY!F75</f>
        <v>9.1999999999999993</v>
      </c>
      <c r="T77">
        <f t="shared" si="7"/>
        <v>9.1999999999999993</v>
      </c>
      <c r="U77">
        <v>8.3000000000000002E-6</v>
      </c>
      <c r="V77" s="12">
        <v>74</v>
      </c>
    </row>
    <row r="78" spans="1:22">
      <c r="B78" s="29">
        <v>75</v>
      </c>
      <c r="C78" s="40" t="str">
        <f t="shared" si="4"/>
        <v>Matczak Jagoda</v>
      </c>
      <c r="D78" s="51" t="str">
        <f>VLOOKUP(C78,PROTOKOŁY!$B$2:$D$300,3,FALSE)</f>
        <v>SP Suchy Las</v>
      </c>
      <c r="E78" s="28">
        <f t="shared" si="5"/>
        <v>10.000009199999999</v>
      </c>
      <c r="P78" s="27">
        <f t="shared" si="6"/>
        <v>10.300008400000001</v>
      </c>
      <c r="Q78" t="str">
        <f>PROTOKOŁY!B76</f>
        <v>Pośpiech Aleksandra</v>
      </c>
      <c r="S78" s="42">
        <f>PROTOKOŁY!F76</f>
        <v>10.3</v>
      </c>
      <c r="T78">
        <f t="shared" si="7"/>
        <v>10.3</v>
      </c>
      <c r="U78">
        <v>8.3999999999999992E-6</v>
      </c>
      <c r="V78" s="12">
        <v>75</v>
      </c>
    </row>
    <row r="79" spans="1:22">
      <c r="B79" s="29">
        <v>76</v>
      </c>
      <c r="C79" s="40" t="str">
        <f t="shared" si="4"/>
        <v>Wekwert Katarzyna</v>
      </c>
      <c r="D79" s="51" t="str">
        <f>VLOOKUP(C79,PROTOKOŁY!$B$2:$D$300,3,FALSE)</f>
        <v>SP Kobylnica</v>
      </c>
      <c r="E79" s="28">
        <f t="shared" si="5"/>
        <v>10.000013900000001</v>
      </c>
      <c r="P79" s="27">
        <f t="shared" si="6"/>
        <v>10.9000085</v>
      </c>
      <c r="Q79" t="str">
        <f>PROTOKOŁY!B77</f>
        <v>Kasołka Marta</v>
      </c>
      <c r="S79" s="42">
        <f>PROTOKOŁY!F77</f>
        <v>10.9</v>
      </c>
      <c r="T79">
        <f t="shared" si="7"/>
        <v>10.9</v>
      </c>
      <c r="U79">
        <v>8.4999999999999999E-6</v>
      </c>
      <c r="V79" s="12">
        <v>76</v>
      </c>
    </row>
    <row r="80" spans="1:22">
      <c r="B80" s="29">
        <v>77</v>
      </c>
      <c r="C80" s="40" t="str">
        <f t="shared" si="4"/>
        <v>Wartecka Zofia</v>
      </c>
      <c r="D80" s="51" t="str">
        <f>VLOOKUP(C80,PROTOKOŁY!$B$2:$D$300,3,FALSE)</f>
        <v>SP 1 Kórnik</v>
      </c>
      <c r="E80" s="28">
        <f t="shared" si="5"/>
        <v>10.1000028</v>
      </c>
      <c r="P80" s="27">
        <f t="shared" si="6"/>
        <v>25.000008600000001</v>
      </c>
      <c r="Q80" t="str">
        <f>PROTOKOŁY!B78</f>
        <v>SZKOŁA</v>
      </c>
      <c r="S80" s="42">
        <f>PROTOKOŁY!F78</f>
        <v>0</v>
      </c>
      <c r="T80">
        <f t="shared" si="7"/>
        <v>25</v>
      </c>
      <c r="U80">
        <v>8.6000000000000007E-6</v>
      </c>
      <c r="V80" s="12">
        <v>77</v>
      </c>
    </row>
    <row r="81" spans="2:22">
      <c r="B81" s="29">
        <v>78</v>
      </c>
      <c r="C81" s="40" t="str">
        <f t="shared" si="4"/>
        <v>Olejniczak Klaudia</v>
      </c>
      <c r="D81" s="51" t="str">
        <f>VLOOKUP(C81,PROTOKOŁY!$B$2:$D$300,3,FALSE)</f>
        <v>SP Radzewo</v>
      </c>
      <c r="E81" s="28">
        <f t="shared" si="5"/>
        <v>10.100003299999999</v>
      </c>
      <c r="P81" s="27">
        <f t="shared" si="6"/>
        <v>10.0000087</v>
      </c>
      <c r="Q81" t="str">
        <f>PROTOKOŁY!B79</f>
        <v>Szczepaniak Julia</v>
      </c>
      <c r="S81" s="42">
        <f>PROTOKOŁY!F79</f>
        <v>10</v>
      </c>
      <c r="T81">
        <f t="shared" si="7"/>
        <v>10</v>
      </c>
      <c r="U81">
        <v>8.6999999999999997E-6</v>
      </c>
      <c r="V81" s="12">
        <v>78</v>
      </c>
    </row>
    <row r="82" spans="2:22">
      <c r="B82" s="29">
        <v>79</v>
      </c>
      <c r="C82" s="40" t="str">
        <f t="shared" si="4"/>
        <v>Rychlik Martyna</v>
      </c>
      <c r="D82" s="51" t="str">
        <f>VLOOKUP(C82,PROTOKOŁY!$B$2:$D$300,3,FALSE)</f>
        <v>SP Modrze</v>
      </c>
      <c r="E82" s="28">
        <f t="shared" si="5"/>
        <v>10.100012</v>
      </c>
      <c r="P82" s="27">
        <f t="shared" si="6"/>
        <v>9.7000087999999991</v>
      </c>
      <c r="Q82" t="str">
        <f>PROTOKOŁY!B80</f>
        <v>Walewska Zuzanna</v>
      </c>
      <c r="S82" s="42">
        <f>PROTOKOŁY!F80</f>
        <v>9.6999999999999993</v>
      </c>
      <c r="T82">
        <f t="shared" si="7"/>
        <v>9.6999999999999993</v>
      </c>
      <c r="U82">
        <v>8.8000000000000004E-6</v>
      </c>
      <c r="V82" s="12">
        <v>79</v>
      </c>
    </row>
    <row r="83" spans="2:22">
      <c r="B83" s="29">
        <v>80</v>
      </c>
      <c r="C83" s="40" t="str">
        <f t="shared" si="4"/>
        <v>Taciak Monika</v>
      </c>
      <c r="D83" s="51" t="str">
        <f>VLOOKUP(C83,PROTOKOŁY!$B$2:$D$300,3,FALSE)</f>
        <v>SP Pecna</v>
      </c>
      <c r="E83" s="28">
        <f t="shared" si="5"/>
        <v>10.200004199999999</v>
      </c>
      <c r="P83" s="27">
        <f t="shared" si="6"/>
        <v>9.5000088999999992</v>
      </c>
      <c r="Q83" t="str">
        <f>PROTOKOŁY!B81</f>
        <v>Jasińska Anna</v>
      </c>
      <c r="S83" s="42">
        <f>PROTOKOŁY!F81</f>
        <v>9.5</v>
      </c>
      <c r="T83">
        <f t="shared" si="7"/>
        <v>9.5</v>
      </c>
      <c r="U83">
        <v>8.8999999999999995E-6</v>
      </c>
      <c r="V83" s="12">
        <v>80</v>
      </c>
    </row>
    <row r="84" spans="2:22">
      <c r="B84" s="29">
        <v>81</v>
      </c>
      <c r="C84" s="40" t="str">
        <f t="shared" si="4"/>
        <v>Deka Angelika</v>
      </c>
      <c r="D84" s="51" t="str">
        <f>VLOOKUP(C84,PROTOKOŁY!$B$2:$D$300,3,FALSE)</f>
        <v>SP 5 Swarzędz</v>
      </c>
      <c r="E84" s="28">
        <f t="shared" si="5"/>
        <v>10.2000081</v>
      </c>
      <c r="P84" s="27">
        <f t="shared" si="6"/>
        <v>9.7000089999999997</v>
      </c>
      <c r="Q84" t="str">
        <f>PROTOKOŁY!B82</f>
        <v>Gulczyńaska Marianna</v>
      </c>
      <c r="S84" s="42">
        <f>PROTOKOŁY!F82</f>
        <v>9.6999999999999993</v>
      </c>
      <c r="T84">
        <f t="shared" si="7"/>
        <v>9.6999999999999993</v>
      </c>
      <c r="U84">
        <v>9.0000000000000002E-6</v>
      </c>
      <c r="V84" s="12">
        <v>81</v>
      </c>
    </row>
    <row r="85" spans="2:22">
      <c r="B85" s="29">
        <v>82</v>
      </c>
      <c r="C85" s="40" t="str">
        <f t="shared" si="4"/>
        <v>Gawron Dominika</v>
      </c>
      <c r="D85" s="51" t="str">
        <f>VLOOKUP(C85,PROTOKOŁY!$B$2:$D$300,3,FALSE)</f>
        <v>SP Kostrzyn</v>
      </c>
      <c r="E85" s="28">
        <f t="shared" si="5"/>
        <v>10.2000133</v>
      </c>
      <c r="P85" s="27">
        <f t="shared" si="6"/>
        <v>9.8000091000000005</v>
      </c>
      <c r="Q85" t="str">
        <f>PROTOKOŁY!B83</f>
        <v>Pelichowska Nicol</v>
      </c>
      <c r="S85" s="42">
        <f>PROTOKOŁY!F83</f>
        <v>9.8000000000000007</v>
      </c>
      <c r="T85">
        <f t="shared" si="7"/>
        <v>9.8000000000000007</v>
      </c>
      <c r="U85">
        <v>9.100000000000001E-6</v>
      </c>
      <c r="V85" s="12">
        <v>82</v>
      </c>
    </row>
    <row r="86" spans="2:22">
      <c r="B86" s="29">
        <v>83</v>
      </c>
      <c r="C86" s="40" t="str">
        <f t="shared" si="4"/>
        <v>Rumińska Sylwia</v>
      </c>
      <c r="D86" s="51" t="str">
        <f>VLOOKUP(C86,PROTOKOŁY!$B$2:$D$300,3,FALSE)</f>
        <v>SP Radzewo</v>
      </c>
      <c r="E86" s="28">
        <f t="shared" si="5"/>
        <v>10.300003100000001</v>
      </c>
      <c r="P86" s="27">
        <f t="shared" si="6"/>
        <v>10.000009199999999</v>
      </c>
      <c r="Q86" t="str">
        <f>PROTOKOŁY!B84</f>
        <v>Matczak Jagoda</v>
      </c>
      <c r="S86" s="42">
        <f>PROTOKOŁY!F84</f>
        <v>10</v>
      </c>
      <c r="T86">
        <f t="shared" si="7"/>
        <v>10</v>
      </c>
      <c r="U86">
        <v>9.2E-6</v>
      </c>
      <c r="V86" s="12">
        <v>83</v>
      </c>
    </row>
    <row r="87" spans="2:22">
      <c r="B87" s="29">
        <v>84</v>
      </c>
      <c r="C87" s="40" t="str">
        <f t="shared" si="4"/>
        <v>Radziejewsa Agata</v>
      </c>
      <c r="D87" s="51" t="str">
        <f>VLOOKUP(C87,PROTOKOŁY!$B$2:$D$300,3,FALSE)</f>
        <v>SP Radzewo</v>
      </c>
      <c r="E87" s="28">
        <f t="shared" si="5"/>
        <v>10.300003500000001</v>
      </c>
      <c r="P87" s="27">
        <f t="shared" si="6"/>
        <v>25.000009299999999</v>
      </c>
      <c r="Q87" t="str">
        <f>PROTOKOŁY!B85</f>
        <v>SZKOŁA</v>
      </c>
      <c r="S87" s="42">
        <f>PROTOKOŁY!F85</f>
        <v>0</v>
      </c>
      <c r="T87">
        <f t="shared" si="7"/>
        <v>25</v>
      </c>
      <c r="U87">
        <v>9.3000000000000007E-6</v>
      </c>
      <c r="V87" s="12">
        <v>84</v>
      </c>
    </row>
    <row r="88" spans="2:22">
      <c r="B88" s="29">
        <v>85</v>
      </c>
      <c r="C88" s="40" t="str">
        <f t="shared" si="4"/>
        <v>Napierała Zuzanna</v>
      </c>
      <c r="D88" s="51" t="str">
        <f>VLOOKUP(C88,PROTOKOŁY!$B$2:$D$300,3,FALSE)</f>
        <v>SP 1 Mosina</v>
      </c>
      <c r="E88" s="28">
        <f t="shared" si="5"/>
        <v>10.300005000000001</v>
      </c>
      <c r="P88" s="27">
        <f t="shared" si="6"/>
        <v>9.4000094000000001</v>
      </c>
      <c r="Q88" t="str">
        <f>PROTOKOŁY!B86</f>
        <v>Kapczyńska Daria</v>
      </c>
      <c r="S88" s="42">
        <f>PROTOKOŁY!F86</f>
        <v>9.4</v>
      </c>
      <c r="T88">
        <f t="shared" si="7"/>
        <v>9.4</v>
      </c>
      <c r="U88">
        <v>9.3999999999999998E-6</v>
      </c>
      <c r="V88" s="12">
        <v>85</v>
      </c>
    </row>
    <row r="89" spans="2:22">
      <c r="B89" s="29">
        <v>86</v>
      </c>
      <c r="C89" s="40" t="str">
        <f t="shared" si="4"/>
        <v>Pośpiech Aleksandra</v>
      </c>
      <c r="D89" s="51" t="str">
        <f>VLOOKUP(C89,PROTOKOŁY!$B$2:$D$300,3,FALSE)</f>
        <v>SP 5 Swarzędz</v>
      </c>
      <c r="E89" s="28">
        <f t="shared" si="5"/>
        <v>10.300008400000001</v>
      </c>
      <c r="P89" s="27">
        <f t="shared" si="6"/>
        <v>9.1000095000000005</v>
      </c>
      <c r="Q89" t="str">
        <f>PROTOKOŁY!B87</f>
        <v>Anders Anastazja</v>
      </c>
      <c r="S89" s="42">
        <f>PROTOKOŁY!F87</f>
        <v>9.1</v>
      </c>
      <c r="T89">
        <f t="shared" si="7"/>
        <v>9.1</v>
      </c>
      <c r="U89">
        <v>9.5000000000000005E-6</v>
      </c>
      <c r="V89" s="12">
        <v>86</v>
      </c>
    </row>
    <row r="90" spans="2:22">
      <c r="B90" s="29">
        <v>87</v>
      </c>
      <c r="C90" s="40" t="str">
        <f t="shared" si="4"/>
        <v>Kapitan Karolina</v>
      </c>
      <c r="D90" s="51" t="str">
        <f>VLOOKUP(C90,PROTOKOŁY!$B$2:$D$300,3,FALSE)</f>
        <v>SP 1 Kórnik</v>
      </c>
      <c r="E90" s="28">
        <f t="shared" si="5"/>
        <v>10.400002600000001</v>
      </c>
      <c r="P90" s="27">
        <f t="shared" si="6"/>
        <v>9.7000095999999996</v>
      </c>
      <c r="Q90" t="str">
        <f>PROTOKOŁY!B88</f>
        <v>Perka Wiktoria</v>
      </c>
      <c r="S90" s="42">
        <f>PROTOKOŁY!F88</f>
        <v>9.6999999999999993</v>
      </c>
      <c r="T90">
        <f t="shared" si="7"/>
        <v>9.6999999999999993</v>
      </c>
      <c r="U90">
        <v>9.5999999999999996E-6</v>
      </c>
      <c r="V90" s="12">
        <v>87</v>
      </c>
    </row>
    <row r="91" spans="2:22">
      <c r="B91" s="29">
        <v>88</v>
      </c>
      <c r="C91" s="40" t="str">
        <f t="shared" si="4"/>
        <v>Niedbała Matylda</v>
      </c>
      <c r="D91" s="51" t="str">
        <f>VLOOKUP(C91,PROTOKOŁY!$B$2:$D$300,3,FALSE)</f>
        <v>Puszczykowo1.</v>
      </c>
      <c r="E91" s="28">
        <f t="shared" si="5"/>
        <v>10.5000011</v>
      </c>
      <c r="P91" s="27">
        <f t="shared" si="6"/>
        <v>9.700009699999999</v>
      </c>
      <c r="Q91" t="str">
        <f>PROTOKOŁY!B89</f>
        <v>Agaciak Emilia</v>
      </c>
      <c r="S91" s="42">
        <f>PROTOKOŁY!F89</f>
        <v>9.6999999999999993</v>
      </c>
      <c r="T91">
        <f t="shared" si="7"/>
        <v>9.6999999999999993</v>
      </c>
      <c r="U91">
        <v>9.7000000000000003E-6</v>
      </c>
      <c r="V91" s="12">
        <v>88</v>
      </c>
    </row>
    <row r="92" spans="2:22">
      <c r="B92" s="29">
        <v>89</v>
      </c>
      <c r="C92" s="40" t="str">
        <f t="shared" si="4"/>
        <v>Mazur Wiktoria</v>
      </c>
      <c r="D92" s="51" t="str">
        <f>VLOOKUP(C92,PROTOKOŁY!$B$2:$D$300,3,FALSE)</f>
        <v>Puszczykowo2.</v>
      </c>
      <c r="E92" s="28">
        <f t="shared" si="5"/>
        <v>10.5000021</v>
      </c>
      <c r="P92" s="27">
        <f t="shared" si="6"/>
        <v>9.9000098000000012</v>
      </c>
      <c r="Q92" t="str">
        <f>PROTOKOŁY!B90</f>
        <v>Dabrowska Wiktoria</v>
      </c>
      <c r="S92" s="42">
        <f>PROTOKOŁY!F90</f>
        <v>9.9</v>
      </c>
      <c r="T92">
        <f t="shared" si="7"/>
        <v>9.9</v>
      </c>
      <c r="U92">
        <v>9.800000000000001E-6</v>
      </c>
      <c r="V92" s="12">
        <v>89</v>
      </c>
    </row>
    <row r="93" spans="2:22">
      <c r="B93" s="29">
        <v>90</v>
      </c>
      <c r="C93" s="40" t="str">
        <f t="shared" si="4"/>
        <v>Kaniewska Lidia</v>
      </c>
      <c r="D93" s="51" t="str">
        <f>VLOOKUP(C93,PROTOKOŁY!$B$2:$D$300,3,FALSE)</f>
        <v>SP Rokietnica</v>
      </c>
      <c r="E93" s="28">
        <f t="shared" si="5"/>
        <v>10.5000108</v>
      </c>
      <c r="P93" s="27">
        <f t="shared" si="6"/>
        <v>9.6000098999999999</v>
      </c>
      <c r="Q93" t="str">
        <f>PROTOKOŁY!B91</f>
        <v>Dabrowska Julia</v>
      </c>
      <c r="S93" s="42">
        <f>PROTOKOŁY!F91</f>
        <v>9.6</v>
      </c>
      <c r="T93">
        <f t="shared" si="7"/>
        <v>9.6</v>
      </c>
      <c r="U93">
        <v>9.9000000000000001E-6</v>
      </c>
      <c r="V93" s="12">
        <v>90</v>
      </c>
    </row>
    <row r="94" spans="2:22">
      <c r="B94" s="29">
        <v>91</v>
      </c>
      <c r="C94" s="40" t="str">
        <f t="shared" si="4"/>
        <v>Gicala Maria</v>
      </c>
      <c r="D94" s="51" t="str">
        <f>VLOOKUP(C94,PROTOKOŁY!$B$2:$D$300,3,FALSE)</f>
        <v>SP Rokietnica</v>
      </c>
      <c r="E94" s="28">
        <f t="shared" si="5"/>
        <v>10.500011000000001</v>
      </c>
      <c r="P94" s="27">
        <f t="shared" si="6"/>
        <v>25.00001</v>
      </c>
      <c r="Q94" t="str">
        <f>PROTOKOŁY!B92</f>
        <v>SZKOŁA</v>
      </c>
      <c r="S94" s="42">
        <f>PROTOKOŁY!F92</f>
        <v>0</v>
      </c>
      <c r="T94">
        <f t="shared" si="7"/>
        <v>25</v>
      </c>
      <c r="U94">
        <v>1.0000000000000001E-5</v>
      </c>
      <c r="V94" s="12">
        <v>91</v>
      </c>
    </row>
    <row r="95" spans="2:22">
      <c r="B95" s="29">
        <v>92</v>
      </c>
      <c r="C95" s="40" t="str">
        <f t="shared" si="4"/>
        <v>Pawlak Sandra</v>
      </c>
      <c r="D95" s="51" t="str">
        <f>VLOOKUP(C95,PROTOKOŁY!$B$2:$D$300,3,FALSE)</f>
        <v>SP Modrze</v>
      </c>
      <c r="E95" s="28">
        <f t="shared" si="5"/>
        <v>10.500011799999999</v>
      </c>
      <c r="P95" s="27">
        <f t="shared" si="6"/>
        <v>9.0000101000000008</v>
      </c>
      <c r="Q95" t="str">
        <f>PROTOKOŁY!B93</f>
        <v>Matusiak Maria</v>
      </c>
      <c r="S95" s="42">
        <f>PROTOKOŁY!F93</f>
        <v>9</v>
      </c>
      <c r="T95">
        <f t="shared" si="7"/>
        <v>9</v>
      </c>
      <c r="U95">
        <v>1.01E-5</v>
      </c>
      <c r="V95" s="12">
        <v>92</v>
      </c>
    </row>
    <row r="96" spans="2:22">
      <c r="B96" s="29">
        <v>93</v>
      </c>
      <c r="C96" s="40" t="str">
        <f t="shared" si="4"/>
        <v>Grzelczak Anna</v>
      </c>
      <c r="D96" s="51" t="str">
        <f>VLOOKUP(C96,PROTOKOŁY!$B$2:$D$300,3,FALSE)</f>
        <v>SP Stęszew</v>
      </c>
      <c r="E96" s="28">
        <f t="shared" si="5"/>
        <v>10.600005700000001</v>
      </c>
      <c r="P96" s="27">
        <f t="shared" si="6"/>
        <v>9.2000101999999995</v>
      </c>
      <c r="Q96" t="str">
        <f>PROTOKOŁY!B94</f>
        <v>Urbaniak Jagoda</v>
      </c>
      <c r="S96" s="42">
        <f>PROTOKOŁY!F94</f>
        <v>9.1999999999999993</v>
      </c>
      <c r="T96">
        <f t="shared" si="7"/>
        <v>9.1999999999999993</v>
      </c>
      <c r="U96">
        <v>1.0200000000000001E-5</v>
      </c>
      <c r="V96" s="12">
        <v>93</v>
      </c>
    </row>
    <row r="97" spans="2:22">
      <c r="B97" s="29">
        <v>94</v>
      </c>
      <c r="C97" s="40" t="str">
        <f t="shared" si="4"/>
        <v>Chojnacka Marianna</v>
      </c>
      <c r="D97" s="51" t="str">
        <f>VLOOKUP(C97,PROTOKOŁY!$B$2:$D$300,3,FALSE)</f>
        <v>SP Przeźmierowo</v>
      </c>
      <c r="E97" s="28">
        <f t="shared" si="5"/>
        <v>10.600007</v>
      </c>
      <c r="P97" s="27">
        <f t="shared" si="6"/>
        <v>9.4000102999999999</v>
      </c>
      <c r="Q97" t="str">
        <f>PROTOKOŁY!B95</f>
        <v>Matuszczak Gabrysia</v>
      </c>
      <c r="S97" s="42">
        <f>PROTOKOŁY!F95</f>
        <v>9.4</v>
      </c>
      <c r="T97">
        <f t="shared" si="7"/>
        <v>9.4</v>
      </c>
      <c r="U97">
        <v>1.03E-5</v>
      </c>
      <c r="V97" s="12">
        <v>94</v>
      </c>
    </row>
    <row r="98" spans="2:22">
      <c r="B98" s="29">
        <v>95</v>
      </c>
      <c r="C98" s="40" t="str">
        <f t="shared" si="4"/>
        <v>Józefiak Katarzyna</v>
      </c>
      <c r="D98" s="51" t="str">
        <f>VLOOKUP(C98,PROTOKOŁY!$B$2:$D$300,3,FALSE)</f>
        <v>SP Modrze</v>
      </c>
      <c r="E98" s="28">
        <f t="shared" si="5"/>
        <v>10.6000117</v>
      </c>
      <c r="P98" s="27">
        <f t="shared" si="6"/>
        <v>9.0000104000000007</v>
      </c>
      <c r="Q98" t="str">
        <f>PROTOKOŁY!B96</f>
        <v>Konarska Katarzyna</v>
      </c>
      <c r="S98" s="42">
        <f>PROTOKOŁY!F96</f>
        <v>9</v>
      </c>
      <c r="T98">
        <f t="shared" si="7"/>
        <v>9</v>
      </c>
      <c r="U98">
        <v>1.04E-5</v>
      </c>
      <c r="V98" s="12">
        <v>95</v>
      </c>
    </row>
    <row r="99" spans="2:22">
      <c r="B99" s="29">
        <v>96</v>
      </c>
      <c r="C99" s="40" t="str">
        <f t="shared" si="4"/>
        <v>Kopeć Martyna</v>
      </c>
      <c r="D99" s="51" t="str">
        <f>VLOOKUP(C99,PROTOKOŁY!$B$2:$D$300,3,FALSE)</f>
        <v>SP Kostrzyn</v>
      </c>
      <c r="E99" s="28">
        <f t="shared" si="5"/>
        <v>10.6000134</v>
      </c>
      <c r="P99" s="27">
        <f t="shared" si="6"/>
        <v>9.5000105000000001</v>
      </c>
      <c r="Q99" t="str">
        <f>PROTOKOŁY!B97</f>
        <v>Balcerek Agnieszka</v>
      </c>
      <c r="S99" s="42">
        <f>PROTOKOŁY!F97</f>
        <v>9.5</v>
      </c>
      <c r="T99">
        <f t="shared" si="7"/>
        <v>9.5</v>
      </c>
      <c r="U99">
        <v>1.0499999999999999E-5</v>
      </c>
      <c r="V99" s="12">
        <v>96</v>
      </c>
    </row>
    <row r="100" spans="2:22">
      <c r="B100" s="29">
        <v>97</v>
      </c>
      <c r="C100" s="40" t="str">
        <f t="shared" si="4"/>
        <v>Nobik Alicja</v>
      </c>
      <c r="D100" s="51" t="str">
        <f>VLOOKUP(C100,PROTOKOŁY!$B$2:$D$300,3,FALSE)</f>
        <v>SP Rokietnica</v>
      </c>
      <c r="E100" s="28">
        <f t="shared" si="5"/>
        <v>10.700011099999999</v>
      </c>
      <c r="P100" s="27">
        <f t="shared" si="6"/>
        <v>9.6000105999999992</v>
      </c>
      <c r="Q100" t="str">
        <f>PROTOKOŁY!B98</f>
        <v>Węglarz Emilia</v>
      </c>
      <c r="S100" s="42">
        <f>PROTOKOŁY!F98</f>
        <v>9.6</v>
      </c>
      <c r="T100">
        <f t="shared" si="7"/>
        <v>9.6</v>
      </c>
      <c r="U100">
        <v>1.06E-5</v>
      </c>
      <c r="V100" s="12">
        <v>97</v>
      </c>
    </row>
    <row r="101" spans="2:22">
      <c r="B101" s="29">
        <v>98</v>
      </c>
      <c r="C101" s="40" t="str">
        <f t="shared" si="4"/>
        <v>Cicha Natalia</v>
      </c>
      <c r="D101" s="51" t="str">
        <f>VLOOKUP(C101,PROTOKOŁY!$B$2:$D$300,3,FALSE)</f>
        <v>SP Modrze</v>
      </c>
      <c r="E101" s="28">
        <f t="shared" si="5"/>
        <v>10.7000116</v>
      </c>
      <c r="P101" s="27">
        <f t="shared" si="6"/>
        <v>25.000010700000001</v>
      </c>
      <c r="Q101" t="str">
        <f>PROTOKOŁY!B99</f>
        <v>SZKOŁA</v>
      </c>
      <c r="S101" s="42">
        <f>PROTOKOŁY!F99</f>
        <v>0</v>
      </c>
      <c r="T101">
        <f t="shared" si="7"/>
        <v>25</v>
      </c>
      <c r="U101">
        <v>1.0700000000000001E-5</v>
      </c>
      <c r="V101" s="12">
        <v>98</v>
      </c>
    </row>
    <row r="102" spans="2:22">
      <c r="B102" s="29">
        <v>99</v>
      </c>
      <c r="C102" s="40" t="str">
        <f t="shared" si="4"/>
        <v>Kasołka Marta</v>
      </c>
      <c r="D102" s="51" t="str">
        <f>VLOOKUP(C102,PROTOKOŁY!$B$2:$D$300,3,FALSE)</f>
        <v>SP 5 Swarzędz</v>
      </c>
      <c r="E102" s="28">
        <f t="shared" si="5"/>
        <v>10.9000085</v>
      </c>
      <c r="P102" s="27">
        <f t="shared" si="6"/>
        <v>10.5000108</v>
      </c>
      <c r="Q102" t="str">
        <f>PROTOKOŁY!B100</f>
        <v>Kaniewska Lidia</v>
      </c>
      <c r="S102" s="42">
        <f>PROTOKOŁY!F100</f>
        <v>10.5</v>
      </c>
      <c r="T102">
        <f t="shared" si="7"/>
        <v>10.5</v>
      </c>
      <c r="U102">
        <v>1.08E-5</v>
      </c>
      <c r="V102" s="12">
        <v>99</v>
      </c>
    </row>
    <row r="103" spans="2:22">
      <c r="B103" s="29">
        <v>100</v>
      </c>
      <c r="C103" s="40" t="str">
        <f t="shared" si="4"/>
        <v>Kowalska Natalia</v>
      </c>
      <c r="D103" s="51" t="str">
        <f>VLOOKUP(C103,PROTOKOŁY!$B$2:$D$300,3,FALSE)</f>
        <v>SP Kobylnica</v>
      </c>
      <c r="E103" s="28">
        <f t="shared" si="5"/>
        <v>11.200013799999999</v>
      </c>
      <c r="P103" s="27">
        <f t="shared" si="6"/>
        <v>9.7000108999999988</v>
      </c>
      <c r="Q103" t="str">
        <f>PROTOKOŁY!B101</f>
        <v>Iwańska Nicola</v>
      </c>
      <c r="S103" s="42">
        <f>PROTOKOŁY!F101</f>
        <v>9.6999999999999993</v>
      </c>
      <c r="T103">
        <f t="shared" si="7"/>
        <v>9.6999999999999993</v>
      </c>
      <c r="U103">
        <v>1.0900000000000001E-5</v>
      </c>
      <c r="V103" s="12">
        <v>100</v>
      </c>
    </row>
    <row r="104" spans="2:22">
      <c r="B104" s="29">
        <v>101</v>
      </c>
      <c r="C104" s="40" t="str">
        <f t="shared" si="4"/>
        <v>Maćkowiak Wiktoria</v>
      </c>
      <c r="D104" s="51" t="str">
        <f>VLOOKUP(C104,PROTOKOŁY!$B$2:$D$300,3,FALSE)</f>
        <v>SP 1 Mosina</v>
      </c>
      <c r="E104" s="28">
        <f t="shared" si="5"/>
        <v>11.300004900000001</v>
      </c>
      <c r="P104" s="27">
        <f t="shared" si="6"/>
        <v>10.500011000000001</v>
      </c>
      <c r="Q104" t="str">
        <f>PROTOKOŁY!B102</f>
        <v>Gicala Maria</v>
      </c>
      <c r="S104" s="42">
        <f>PROTOKOŁY!F102</f>
        <v>10.5</v>
      </c>
      <c r="T104">
        <f t="shared" si="7"/>
        <v>10.5</v>
      </c>
      <c r="U104">
        <v>1.1E-5</v>
      </c>
      <c r="V104" s="12">
        <v>101</v>
      </c>
    </row>
    <row r="105" spans="2:22">
      <c r="B105" s="29">
        <v>102</v>
      </c>
      <c r="C105" s="40" t="str">
        <f t="shared" si="4"/>
        <v>Marszałak Aleksandra</v>
      </c>
      <c r="D105" s="51" t="str">
        <f>VLOOKUP(C105,PROTOKOŁY!$B$2:$D$300,3,FALSE)</f>
        <v>SP 5 Swarzędz</v>
      </c>
      <c r="E105" s="28">
        <f t="shared" si="5"/>
        <v>11.400008</v>
      </c>
      <c r="P105" s="27">
        <f t="shared" si="6"/>
        <v>10.700011099999999</v>
      </c>
      <c r="Q105" t="str">
        <f>PROTOKOŁY!B103</f>
        <v>Nobik Alicja</v>
      </c>
      <c r="S105" s="42">
        <f>PROTOKOŁY!F103</f>
        <v>10.7</v>
      </c>
      <c r="T105">
        <f t="shared" si="7"/>
        <v>10.7</v>
      </c>
      <c r="U105">
        <v>1.11E-5</v>
      </c>
      <c r="V105" s="12">
        <v>102</v>
      </c>
    </row>
    <row r="106" spans="2:22">
      <c r="B106" s="29">
        <v>103</v>
      </c>
      <c r="C106" s="40" t="str">
        <f t="shared" si="4"/>
        <v>Wiśniewska Weronika</v>
      </c>
      <c r="D106" s="51" t="str">
        <f>VLOOKUP(C106,PROTOKOŁY!$B$2:$D$300,3,FALSE)</f>
        <v>SP Kobylnica</v>
      </c>
      <c r="E106" s="28">
        <f t="shared" si="5"/>
        <v>11.7000137</v>
      </c>
      <c r="P106" s="27">
        <f t="shared" si="6"/>
        <v>25.000011199999999</v>
      </c>
      <c r="Q106">
        <f>PROTOKOŁY!B104</f>
        <v>0</v>
      </c>
      <c r="S106" s="42">
        <f>PROTOKOŁY!F104</f>
        <v>0</v>
      </c>
      <c r="T106">
        <f t="shared" si="7"/>
        <v>25</v>
      </c>
      <c r="U106">
        <v>1.1199999999999999E-5</v>
      </c>
      <c r="V106" s="12">
        <v>103</v>
      </c>
    </row>
    <row r="107" spans="2:22">
      <c r="B107" s="29">
        <v>104</v>
      </c>
      <c r="C107" s="40" t="str">
        <f t="shared" si="4"/>
        <v>SZKOŁA</v>
      </c>
      <c r="D107" s="51" t="str">
        <f>VLOOKUP(C107,PROTOKOŁY!$B$2:$D$300,3,FALSE)</f>
        <v>Puszczykowo1.</v>
      </c>
      <c r="E107" s="28">
        <f t="shared" si="5"/>
        <v>25.000001600000001</v>
      </c>
      <c r="P107" s="27">
        <f t="shared" si="6"/>
        <v>25.000011300000001</v>
      </c>
      <c r="Q107">
        <f>PROTOKOŁY!B105</f>
        <v>0</v>
      </c>
      <c r="S107" s="42">
        <f>PROTOKOŁY!F105</f>
        <v>0</v>
      </c>
      <c r="T107">
        <f t="shared" si="7"/>
        <v>25</v>
      </c>
      <c r="U107">
        <v>1.13E-5</v>
      </c>
      <c r="V107" s="12">
        <v>104</v>
      </c>
    </row>
    <row r="108" spans="2:22">
      <c r="B108" s="29">
        <v>105</v>
      </c>
      <c r="C108" s="40">
        <f t="shared" si="4"/>
        <v>0</v>
      </c>
      <c r="D108" s="51" t="e">
        <f>VLOOKUP(C108,PROTOKOŁY!$B$2:$D$300,3,FALSE)</f>
        <v>#N/A</v>
      </c>
      <c r="E108" s="28">
        <f t="shared" si="5"/>
        <v>25.000002200000001</v>
      </c>
      <c r="P108" s="27">
        <f t="shared" si="6"/>
        <v>25.000011400000002</v>
      </c>
      <c r="Q108" t="str">
        <f>PROTOKOŁY!B106</f>
        <v>SZKOŁA</v>
      </c>
      <c r="S108" s="42">
        <f>PROTOKOŁY!F106</f>
        <v>0</v>
      </c>
      <c r="T108">
        <f t="shared" si="7"/>
        <v>25</v>
      </c>
      <c r="U108">
        <v>1.1399999999999999E-5</v>
      </c>
      <c r="V108" s="12">
        <v>105</v>
      </c>
    </row>
    <row r="109" spans="2:22">
      <c r="B109" s="29">
        <v>106</v>
      </c>
      <c r="C109" s="40" t="str">
        <f t="shared" si="4"/>
        <v>SZKOŁA</v>
      </c>
      <c r="D109" s="51" t="str">
        <f>VLOOKUP(C109,PROTOKOŁY!$B$2:$D$300,3,FALSE)</f>
        <v>Puszczykowo1.</v>
      </c>
      <c r="E109" s="28">
        <f t="shared" si="5"/>
        <v>25.000002299999998</v>
      </c>
      <c r="P109" s="27">
        <f t="shared" si="6"/>
        <v>9.0000114999999994</v>
      </c>
      <c r="Q109" t="str">
        <f>PROTOKOŁY!B107</f>
        <v>Cicha Julia</v>
      </c>
      <c r="S109" s="42">
        <f>PROTOKOŁY!F107</f>
        <v>9</v>
      </c>
      <c r="T109">
        <f t="shared" si="7"/>
        <v>9</v>
      </c>
      <c r="U109">
        <v>1.15E-5</v>
      </c>
      <c r="V109" s="12">
        <v>106</v>
      </c>
    </row>
    <row r="110" spans="2:22">
      <c r="B110" s="29">
        <v>107</v>
      </c>
      <c r="C110" s="40">
        <f t="shared" si="4"/>
        <v>0</v>
      </c>
      <c r="D110" s="51" t="e">
        <f>VLOOKUP(C110,PROTOKOŁY!$B$2:$D$300,3,FALSE)</f>
        <v>#N/A</v>
      </c>
      <c r="E110" s="28">
        <f t="shared" si="5"/>
        <v>25.000002899999998</v>
      </c>
      <c r="P110" s="27">
        <f t="shared" si="6"/>
        <v>10.7000116</v>
      </c>
      <c r="Q110" t="str">
        <f>PROTOKOŁY!B108</f>
        <v>Cicha Natalia</v>
      </c>
      <c r="S110" s="42">
        <f>PROTOKOŁY!F108</f>
        <v>10.7</v>
      </c>
      <c r="T110">
        <f t="shared" si="7"/>
        <v>10.7</v>
      </c>
      <c r="U110">
        <v>1.1600000000000001E-5</v>
      </c>
      <c r="V110" s="12">
        <v>107</v>
      </c>
    </row>
    <row r="111" spans="2:22">
      <c r="B111" s="29">
        <v>108</v>
      </c>
      <c r="C111" s="40" t="str">
        <f t="shared" si="4"/>
        <v>SZKOŁA</v>
      </c>
      <c r="D111" s="51" t="str">
        <f>VLOOKUP(C111,PROTOKOŁY!$B$2:$D$300,3,FALSE)</f>
        <v>Puszczykowo1.</v>
      </c>
      <c r="E111" s="28">
        <f t="shared" si="5"/>
        <v>25.000003</v>
      </c>
      <c r="P111" s="27">
        <f t="shared" si="6"/>
        <v>10.6000117</v>
      </c>
      <c r="Q111" t="str">
        <f>PROTOKOŁY!B109</f>
        <v>Józefiak Katarzyna</v>
      </c>
      <c r="S111" s="42">
        <f>PROTOKOŁY!F109</f>
        <v>10.6</v>
      </c>
      <c r="T111">
        <f t="shared" si="7"/>
        <v>10.6</v>
      </c>
      <c r="U111">
        <v>1.17E-5</v>
      </c>
      <c r="V111" s="12">
        <v>108</v>
      </c>
    </row>
    <row r="112" spans="2:22">
      <c r="B112" s="29">
        <v>109</v>
      </c>
      <c r="C112" s="40" t="str">
        <f t="shared" si="4"/>
        <v>SZKOŁA</v>
      </c>
      <c r="D112" s="51" t="str">
        <f>VLOOKUP(C112,PROTOKOŁY!$B$2:$D$300,3,FALSE)</f>
        <v>Puszczykowo1.</v>
      </c>
      <c r="E112" s="28">
        <f t="shared" si="5"/>
        <v>25.000003700000001</v>
      </c>
      <c r="P112" s="27">
        <f t="shared" si="6"/>
        <v>10.500011799999999</v>
      </c>
      <c r="Q112" t="str">
        <f>PROTOKOŁY!B110</f>
        <v>Pawlak Sandra</v>
      </c>
      <c r="S112" s="42">
        <f>PROTOKOŁY!F110</f>
        <v>10.5</v>
      </c>
      <c r="T112">
        <f t="shared" si="7"/>
        <v>10.5</v>
      </c>
      <c r="U112">
        <v>1.1800000000000001E-5</v>
      </c>
      <c r="V112" s="12">
        <v>109</v>
      </c>
    </row>
    <row r="113" spans="2:22">
      <c r="B113" s="29">
        <v>110</v>
      </c>
      <c r="C113" s="40" t="str">
        <f t="shared" si="4"/>
        <v>SZKOŁA</v>
      </c>
      <c r="D113" s="51" t="str">
        <f>VLOOKUP(C113,PROTOKOŁY!$B$2:$D$300,3,FALSE)</f>
        <v>Puszczykowo1.</v>
      </c>
      <c r="E113" s="28">
        <f t="shared" si="5"/>
        <v>25.000004400000002</v>
      </c>
      <c r="P113" s="27">
        <f t="shared" si="6"/>
        <v>9.7000118999999998</v>
      </c>
      <c r="Q113" t="str">
        <f>PROTOKOŁY!B111</f>
        <v>Piechowiak Samanta</v>
      </c>
      <c r="S113" s="42">
        <f>PROTOKOŁY!F111</f>
        <v>9.6999999999999993</v>
      </c>
      <c r="T113">
        <f t="shared" si="7"/>
        <v>9.6999999999999993</v>
      </c>
      <c r="U113">
        <v>1.19E-5</v>
      </c>
      <c r="V113" s="12">
        <v>110</v>
      </c>
    </row>
    <row r="114" spans="2:22">
      <c r="B114" s="29">
        <v>111</v>
      </c>
      <c r="C114" s="40" t="str">
        <f t="shared" si="4"/>
        <v>SZKOŁA</v>
      </c>
      <c r="D114" s="51" t="str">
        <f>VLOOKUP(C114,PROTOKOŁY!$B$2:$D$300,3,FALSE)</f>
        <v>Puszczykowo1.</v>
      </c>
      <c r="E114" s="28">
        <f t="shared" si="5"/>
        <v>25.000005099999999</v>
      </c>
      <c r="P114" s="27">
        <f t="shared" si="6"/>
        <v>10.100012</v>
      </c>
      <c r="Q114" t="str">
        <f>PROTOKOŁY!B112</f>
        <v>Rychlik Martyna</v>
      </c>
      <c r="S114" s="42">
        <f>PROTOKOŁY!F112</f>
        <v>10.1</v>
      </c>
      <c r="T114">
        <f t="shared" si="7"/>
        <v>10.1</v>
      </c>
      <c r="U114">
        <v>1.2E-5</v>
      </c>
      <c r="V114" s="12">
        <v>111</v>
      </c>
    </row>
    <row r="115" spans="2:22">
      <c r="B115" s="29">
        <v>112</v>
      </c>
      <c r="C115" s="40" t="str">
        <f t="shared" si="4"/>
        <v>SZKOŁA</v>
      </c>
      <c r="D115" s="51" t="str">
        <f>VLOOKUP(C115,PROTOKOŁY!$B$2:$D$300,3,FALSE)</f>
        <v>Puszczykowo1.</v>
      </c>
      <c r="E115" s="28">
        <f t="shared" si="5"/>
        <v>25.0000058</v>
      </c>
      <c r="P115" s="27">
        <f t="shared" si="6"/>
        <v>25.000012099999999</v>
      </c>
      <c r="Q115" t="str">
        <f>PROTOKOŁY!B113</f>
        <v>SZKOŁA</v>
      </c>
      <c r="S115" s="42">
        <f>PROTOKOŁY!F113</f>
        <v>0</v>
      </c>
      <c r="T115">
        <f t="shared" si="7"/>
        <v>25</v>
      </c>
      <c r="U115">
        <v>1.2099999999999999E-5</v>
      </c>
      <c r="V115" s="12">
        <v>112</v>
      </c>
    </row>
    <row r="116" spans="2:22">
      <c r="B116" s="29">
        <v>113</v>
      </c>
      <c r="C116" s="40" t="str">
        <f t="shared" si="4"/>
        <v>SZKOŁA</v>
      </c>
      <c r="D116" s="51" t="str">
        <f>VLOOKUP(C116,PROTOKOŁY!$B$2:$D$300,3,FALSE)</f>
        <v>Puszczykowo1.</v>
      </c>
      <c r="E116" s="28">
        <f t="shared" si="5"/>
        <v>25.000006500000001</v>
      </c>
      <c r="P116" s="27">
        <f t="shared" si="6"/>
        <v>25.0000122</v>
      </c>
      <c r="Q116">
        <f>PROTOKOŁY!B114</f>
        <v>0</v>
      </c>
      <c r="S116" s="42">
        <f>PROTOKOŁY!F114</f>
        <v>0</v>
      </c>
      <c r="T116">
        <f t="shared" si="7"/>
        <v>25</v>
      </c>
      <c r="U116">
        <v>1.22E-5</v>
      </c>
      <c r="V116" s="12">
        <v>113</v>
      </c>
    </row>
    <row r="117" spans="2:22">
      <c r="B117" s="29">
        <v>114</v>
      </c>
      <c r="C117" s="40" t="str">
        <f t="shared" si="4"/>
        <v>SZKOŁA</v>
      </c>
      <c r="D117" s="51" t="str">
        <f>VLOOKUP(C117,PROTOKOŁY!$B$2:$D$300,3,FALSE)</f>
        <v>Puszczykowo1.</v>
      </c>
      <c r="E117" s="28">
        <f t="shared" si="5"/>
        <v>25.000007199999999</v>
      </c>
      <c r="P117" s="27">
        <f t="shared" si="6"/>
        <v>25.000012300000002</v>
      </c>
      <c r="Q117">
        <f>PROTOKOŁY!B115</f>
        <v>0</v>
      </c>
      <c r="S117" s="42">
        <f>PROTOKOŁY!F115</f>
        <v>0</v>
      </c>
      <c r="T117">
        <f t="shared" si="7"/>
        <v>25</v>
      </c>
      <c r="U117">
        <v>1.2300000000000001E-5</v>
      </c>
      <c r="V117" s="12">
        <v>114</v>
      </c>
    </row>
    <row r="118" spans="2:22">
      <c r="B118" s="29">
        <v>115</v>
      </c>
      <c r="C118" s="40" t="str">
        <f t="shared" si="4"/>
        <v>SZKOŁA</v>
      </c>
      <c r="D118" s="51" t="str">
        <f>VLOOKUP(C118,PROTOKOŁY!$B$2:$D$300,3,FALSE)</f>
        <v>Puszczykowo1.</v>
      </c>
      <c r="E118" s="28">
        <f t="shared" si="5"/>
        <v>25.0000079</v>
      </c>
      <c r="P118" s="27">
        <f t="shared" si="6"/>
        <v>25.000012399999999</v>
      </c>
      <c r="Q118">
        <f>PROTOKOŁY!B116</f>
        <v>0</v>
      </c>
      <c r="S118" s="42">
        <f>PROTOKOŁY!F116</f>
        <v>0</v>
      </c>
      <c r="T118">
        <f t="shared" si="7"/>
        <v>25</v>
      </c>
      <c r="U118">
        <v>1.24E-5</v>
      </c>
      <c r="V118" s="12">
        <v>115</v>
      </c>
    </row>
    <row r="119" spans="2:22">
      <c r="B119" s="29">
        <v>116</v>
      </c>
      <c r="C119" s="40" t="str">
        <f t="shared" si="4"/>
        <v>SZKOŁA</v>
      </c>
      <c r="D119" s="51" t="str">
        <f>VLOOKUP(C119,PROTOKOŁY!$B$2:$D$300,3,FALSE)</f>
        <v>Puszczykowo1.</v>
      </c>
      <c r="E119" s="28">
        <f t="shared" si="5"/>
        <v>25.000008600000001</v>
      </c>
      <c r="P119" s="27">
        <f t="shared" si="6"/>
        <v>25.0000125</v>
      </c>
      <c r="Q119">
        <f>PROTOKOŁY!B117</f>
        <v>0</v>
      </c>
      <c r="S119" s="42">
        <f>PROTOKOŁY!F117</f>
        <v>0</v>
      </c>
      <c r="T119">
        <f t="shared" si="7"/>
        <v>25</v>
      </c>
      <c r="U119">
        <v>1.2500000000000001E-5</v>
      </c>
      <c r="V119" s="12">
        <v>116</v>
      </c>
    </row>
    <row r="120" spans="2:22">
      <c r="B120" s="29">
        <v>117</v>
      </c>
      <c r="C120" s="40" t="str">
        <f t="shared" si="4"/>
        <v>SZKOŁA</v>
      </c>
      <c r="D120" s="51" t="str">
        <f>VLOOKUP(C120,PROTOKOŁY!$B$2:$D$300,3,FALSE)</f>
        <v>Puszczykowo1.</v>
      </c>
      <c r="E120" s="28">
        <f t="shared" si="5"/>
        <v>25.000009299999999</v>
      </c>
      <c r="P120" s="27">
        <f t="shared" si="6"/>
        <v>25.000012600000002</v>
      </c>
      <c r="Q120">
        <f>PROTOKOŁY!B118</f>
        <v>0</v>
      </c>
      <c r="S120" s="42">
        <f>PROTOKOŁY!F118</f>
        <v>0</v>
      </c>
      <c r="T120">
        <f t="shared" si="7"/>
        <v>25</v>
      </c>
      <c r="U120">
        <v>1.26E-5</v>
      </c>
      <c r="V120" s="12">
        <v>117</v>
      </c>
    </row>
    <row r="121" spans="2:22">
      <c r="B121" s="29">
        <v>118</v>
      </c>
      <c r="C121" s="40" t="str">
        <f t="shared" si="4"/>
        <v>SZKOŁA</v>
      </c>
      <c r="D121" s="51" t="str">
        <f>VLOOKUP(C121,PROTOKOŁY!$B$2:$D$300,3,FALSE)</f>
        <v>Puszczykowo1.</v>
      </c>
      <c r="E121" s="28">
        <f t="shared" si="5"/>
        <v>25.00001</v>
      </c>
      <c r="P121" s="27">
        <f t="shared" si="6"/>
        <v>25.000012699999999</v>
      </c>
      <c r="Q121">
        <f>PROTOKOŁY!B119</f>
        <v>0</v>
      </c>
      <c r="S121" s="42">
        <f>PROTOKOŁY!F119</f>
        <v>0</v>
      </c>
      <c r="T121">
        <f t="shared" si="7"/>
        <v>25</v>
      </c>
      <c r="U121">
        <v>1.27E-5</v>
      </c>
      <c r="V121" s="12">
        <v>118</v>
      </c>
    </row>
    <row r="122" spans="2:22">
      <c r="B122" s="29">
        <v>119</v>
      </c>
      <c r="C122" s="40" t="str">
        <f t="shared" si="4"/>
        <v>SZKOŁA</v>
      </c>
      <c r="D122" s="51" t="str">
        <f>VLOOKUP(C122,PROTOKOŁY!$B$2:$D$300,3,FALSE)</f>
        <v>Puszczykowo1.</v>
      </c>
      <c r="E122" s="28">
        <f t="shared" si="5"/>
        <v>25.000010700000001</v>
      </c>
      <c r="P122" s="27">
        <f t="shared" si="6"/>
        <v>25.0000128</v>
      </c>
      <c r="Q122" t="str">
        <f>PROTOKOŁY!B120</f>
        <v>SZKOŁA</v>
      </c>
      <c r="S122" s="42">
        <f>PROTOKOŁY!F120</f>
        <v>0</v>
      </c>
      <c r="T122">
        <f t="shared" si="7"/>
        <v>25</v>
      </c>
      <c r="U122">
        <v>1.2799999999999999E-5</v>
      </c>
      <c r="V122" s="12">
        <v>119</v>
      </c>
    </row>
    <row r="123" spans="2:22">
      <c r="B123" s="29">
        <v>120</v>
      </c>
      <c r="C123" s="40">
        <f t="shared" si="4"/>
        <v>0</v>
      </c>
      <c r="D123" s="51" t="e">
        <f>VLOOKUP(C123,PROTOKOŁY!$B$2:$D$300,3,FALSE)</f>
        <v>#N/A</v>
      </c>
      <c r="E123" s="28">
        <f t="shared" si="5"/>
        <v>25.000011199999999</v>
      </c>
      <c r="P123" s="27">
        <f t="shared" si="6"/>
        <v>9.6000128999999994</v>
      </c>
      <c r="Q123" t="str">
        <f>PROTOKOŁY!B121</f>
        <v>Boruszak Marta</v>
      </c>
      <c r="S123" s="42">
        <f>PROTOKOŁY!F121</f>
        <v>9.6</v>
      </c>
      <c r="T123">
        <f t="shared" si="7"/>
        <v>9.6</v>
      </c>
      <c r="U123">
        <v>1.29E-5</v>
      </c>
      <c r="V123" s="12">
        <v>120</v>
      </c>
    </row>
    <row r="124" spans="2:22">
      <c r="B124" s="29">
        <v>121</v>
      </c>
      <c r="C124" s="40">
        <f t="shared" si="4"/>
        <v>0</v>
      </c>
      <c r="D124" s="51" t="e">
        <f>VLOOKUP(C124,PROTOKOŁY!$B$2:$D$300,3,FALSE)</f>
        <v>#N/A</v>
      </c>
      <c r="E124" s="28">
        <f t="shared" si="5"/>
        <v>25.000011300000001</v>
      </c>
      <c r="P124" s="27">
        <f t="shared" si="6"/>
        <v>9.4000129999999995</v>
      </c>
      <c r="Q124" t="str">
        <f>PROTOKOŁY!B122</f>
        <v>Dobrogojska Emilia</v>
      </c>
      <c r="S124" s="42">
        <f>PROTOKOŁY!F122</f>
        <v>9.4</v>
      </c>
      <c r="T124">
        <f t="shared" si="7"/>
        <v>9.4</v>
      </c>
      <c r="U124">
        <v>1.3000000000000001E-5</v>
      </c>
      <c r="V124" s="12">
        <v>121</v>
      </c>
    </row>
    <row r="125" spans="2:22">
      <c r="B125" s="29">
        <v>122</v>
      </c>
      <c r="C125" s="40" t="str">
        <f t="shared" si="4"/>
        <v>SZKOŁA</v>
      </c>
      <c r="D125" s="51" t="str">
        <f>VLOOKUP(C125,PROTOKOŁY!$B$2:$D$300,3,FALSE)</f>
        <v>Puszczykowo1.</v>
      </c>
      <c r="E125" s="28">
        <f t="shared" si="5"/>
        <v>25.000011400000002</v>
      </c>
      <c r="P125" s="27">
        <f t="shared" si="6"/>
        <v>9.5000131000000003</v>
      </c>
      <c r="Q125" t="str">
        <f>PROTOKOŁY!B123</f>
        <v>Dymarska Patrycja</v>
      </c>
      <c r="S125" s="42">
        <f>PROTOKOŁY!F123</f>
        <v>9.5</v>
      </c>
      <c r="T125">
        <f t="shared" si="7"/>
        <v>9.5</v>
      </c>
      <c r="U125">
        <v>1.31E-5</v>
      </c>
      <c r="V125" s="12">
        <v>122</v>
      </c>
    </row>
    <row r="126" spans="2:22">
      <c r="B126" s="29">
        <v>123</v>
      </c>
      <c r="C126" s="40" t="str">
        <f t="shared" si="4"/>
        <v>SZKOŁA</v>
      </c>
      <c r="D126" s="51" t="str">
        <f>VLOOKUP(C126,PROTOKOŁY!$B$2:$D$300,3,FALSE)</f>
        <v>Puszczykowo1.</v>
      </c>
      <c r="E126" s="28">
        <f t="shared" si="5"/>
        <v>25.000012099999999</v>
      </c>
      <c r="P126" s="27">
        <f t="shared" si="6"/>
        <v>9.9000132000000001</v>
      </c>
      <c r="Q126" t="str">
        <f>PROTOKOŁY!B124</f>
        <v>czubak marta</v>
      </c>
      <c r="S126" s="42">
        <f>PROTOKOŁY!F124</f>
        <v>9.9</v>
      </c>
      <c r="T126">
        <f t="shared" si="7"/>
        <v>9.9</v>
      </c>
      <c r="U126">
        <v>1.3200000000000001E-5</v>
      </c>
      <c r="V126" s="12">
        <v>123</v>
      </c>
    </row>
    <row r="127" spans="2:22">
      <c r="B127" s="29">
        <v>124</v>
      </c>
      <c r="C127" s="40">
        <f t="shared" si="4"/>
        <v>0</v>
      </c>
      <c r="D127" s="51" t="e">
        <f>VLOOKUP(C127,PROTOKOŁY!$B$2:$D$300,3,FALSE)</f>
        <v>#N/A</v>
      </c>
      <c r="E127" s="28">
        <f t="shared" si="5"/>
        <v>25.0000122</v>
      </c>
      <c r="P127" s="27">
        <f t="shared" si="6"/>
        <v>10.2000133</v>
      </c>
      <c r="Q127" t="str">
        <f>PROTOKOŁY!B125</f>
        <v>Gawron Dominika</v>
      </c>
      <c r="S127" s="42">
        <f>PROTOKOŁY!F125</f>
        <v>10.199999999999999</v>
      </c>
      <c r="T127">
        <f t="shared" si="7"/>
        <v>10.199999999999999</v>
      </c>
      <c r="U127">
        <v>1.33E-5</v>
      </c>
      <c r="V127" s="12">
        <v>124</v>
      </c>
    </row>
    <row r="128" spans="2:22">
      <c r="B128" s="29">
        <v>125</v>
      </c>
      <c r="C128" s="40">
        <f t="shared" si="4"/>
        <v>0</v>
      </c>
      <c r="D128" s="51" t="e">
        <f>VLOOKUP(C128,PROTOKOŁY!$B$2:$D$300,3,FALSE)</f>
        <v>#N/A</v>
      </c>
      <c r="E128" s="28">
        <f t="shared" si="5"/>
        <v>25.000012300000002</v>
      </c>
      <c r="P128" s="27">
        <f t="shared" si="6"/>
        <v>10.6000134</v>
      </c>
      <c r="Q128" t="str">
        <f>PROTOKOŁY!B126</f>
        <v>Kopeć Martyna</v>
      </c>
      <c r="S128" s="42">
        <f>PROTOKOŁY!F126</f>
        <v>10.6</v>
      </c>
      <c r="T128">
        <f t="shared" si="7"/>
        <v>10.6</v>
      </c>
      <c r="U128">
        <v>1.34E-5</v>
      </c>
      <c r="V128" s="12">
        <v>125</v>
      </c>
    </row>
    <row r="129" spans="2:22">
      <c r="B129" s="29">
        <v>126</v>
      </c>
      <c r="C129" s="40">
        <f t="shared" si="4"/>
        <v>0</v>
      </c>
      <c r="D129" s="51" t="e">
        <f>VLOOKUP(C129,PROTOKOŁY!$B$2:$D$300,3,FALSE)</f>
        <v>#N/A</v>
      </c>
      <c r="E129" s="28">
        <f t="shared" si="5"/>
        <v>25.000012399999999</v>
      </c>
      <c r="P129" s="27">
        <f t="shared" si="6"/>
        <v>25.000013500000001</v>
      </c>
      <c r="Q129" t="str">
        <f>PROTOKOŁY!B127</f>
        <v>SZKOŁA</v>
      </c>
      <c r="S129" s="42">
        <f>PROTOKOŁY!F127</f>
        <v>0</v>
      </c>
      <c r="T129">
        <f t="shared" si="7"/>
        <v>25</v>
      </c>
      <c r="U129">
        <v>1.3499999999999999E-5</v>
      </c>
      <c r="V129" s="12">
        <v>126</v>
      </c>
    </row>
    <row r="130" spans="2:22">
      <c r="B130" s="29">
        <v>127</v>
      </c>
      <c r="C130" s="40">
        <f t="shared" si="4"/>
        <v>0</v>
      </c>
      <c r="D130" s="51" t="e">
        <f>VLOOKUP(C130,PROTOKOŁY!$B$2:$D$300,3,FALSE)</f>
        <v>#N/A</v>
      </c>
      <c r="E130" s="28">
        <f t="shared" si="5"/>
        <v>25.0000125</v>
      </c>
      <c r="P130" s="27">
        <f t="shared" si="6"/>
        <v>9.6000136000000005</v>
      </c>
      <c r="Q130" t="str">
        <f>PROTOKOŁY!B128</f>
        <v>Tomicka Wiktoria</v>
      </c>
      <c r="S130" s="42">
        <f>PROTOKOŁY!F128</f>
        <v>9.6</v>
      </c>
      <c r="T130">
        <f t="shared" si="7"/>
        <v>9.6</v>
      </c>
      <c r="U130">
        <v>1.36E-5</v>
      </c>
      <c r="V130" s="12">
        <v>127</v>
      </c>
    </row>
    <row r="131" spans="2:22">
      <c r="B131" s="29">
        <v>128</v>
      </c>
      <c r="C131" s="40">
        <f t="shared" si="4"/>
        <v>0</v>
      </c>
      <c r="D131" s="51" t="e">
        <f>VLOOKUP(C131,PROTOKOŁY!$B$2:$D$300,3,FALSE)</f>
        <v>#N/A</v>
      </c>
      <c r="E131" s="28">
        <f t="shared" si="5"/>
        <v>25.000012600000002</v>
      </c>
      <c r="P131" s="27">
        <f t="shared" si="6"/>
        <v>11.7000137</v>
      </c>
      <c r="Q131" t="str">
        <f>PROTOKOŁY!B129</f>
        <v>Wiśniewska Weronika</v>
      </c>
      <c r="S131" s="42">
        <f>PROTOKOŁY!F129</f>
        <v>11.7</v>
      </c>
      <c r="T131">
        <f t="shared" si="7"/>
        <v>11.7</v>
      </c>
      <c r="U131">
        <v>1.3699999999999999E-5</v>
      </c>
      <c r="V131" s="12">
        <v>128</v>
      </c>
    </row>
    <row r="132" spans="2:22">
      <c r="B132" s="29">
        <v>129</v>
      </c>
      <c r="C132" s="40">
        <f t="shared" si="4"/>
        <v>0</v>
      </c>
      <c r="D132" s="51" t="e">
        <f>VLOOKUP(C132,PROTOKOŁY!$B$2:$D$300,3,FALSE)</f>
        <v>#N/A</v>
      </c>
      <c r="E132" s="28">
        <f t="shared" si="5"/>
        <v>25.000012699999999</v>
      </c>
      <c r="P132" s="27">
        <f t="shared" si="6"/>
        <v>11.200013799999999</v>
      </c>
      <c r="Q132" t="str">
        <f>PROTOKOŁY!B130</f>
        <v>Kowalska Natalia</v>
      </c>
      <c r="S132" s="42">
        <f>PROTOKOŁY!F130</f>
        <v>11.2</v>
      </c>
      <c r="T132">
        <f t="shared" si="7"/>
        <v>11.2</v>
      </c>
      <c r="U132">
        <v>1.38E-5</v>
      </c>
      <c r="V132" s="12">
        <v>129</v>
      </c>
    </row>
    <row r="133" spans="2:22">
      <c r="B133" s="29">
        <v>130</v>
      </c>
      <c r="C133" s="40" t="str">
        <f t="shared" ref="C133:C196" si="8">VLOOKUP(E133,P$4:Q$260,2,FALSE)</f>
        <v>SZKOŁA</v>
      </c>
      <c r="D133" s="51" t="str">
        <f>VLOOKUP(C133,PROTOKOŁY!$B$2:$D$300,3,FALSE)</f>
        <v>Puszczykowo1.</v>
      </c>
      <c r="E133" s="28">
        <f t="shared" ref="E133:E196" si="9">SMALL(P$4:P$260,V133)</f>
        <v>25.0000128</v>
      </c>
      <c r="P133" s="27">
        <f t="shared" ref="P133:P196" si="10">T133+U133</f>
        <v>10.000013900000001</v>
      </c>
      <c r="Q133" t="str">
        <f>PROTOKOŁY!B131</f>
        <v>Wekwert Katarzyna</v>
      </c>
      <c r="S133" s="42">
        <f>PROTOKOŁY!F131</f>
        <v>10</v>
      </c>
      <c r="T133">
        <f t="shared" ref="T133:T196" si="11">IF(S133=0,25,S133)</f>
        <v>10</v>
      </c>
      <c r="U133">
        <v>1.3900000000000001E-5</v>
      </c>
      <c r="V133" s="12">
        <v>130</v>
      </c>
    </row>
    <row r="134" spans="2:22">
      <c r="B134" s="29">
        <v>131</v>
      </c>
      <c r="C134" s="40" t="str">
        <f t="shared" si="8"/>
        <v>SZKOŁA</v>
      </c>
      <c r="D134" s="51" t="str">
        <f>VLOOKUP(C134,PROTOKOŁY!$B$2:$D$300,3,FALSE)</f>
        <v>Puszczykowo1.</v>
      </c>
      <c r="E134" s="28">
        <f t="shared" si="9"/>
        <v>25.000013500000001</v>
      </c>
      <c r="P134" s="27">
        <f t="shared" si="10"/>
        <v>9.9000140000000005</v>
      </c>
      <c r="Q134" t="str">
        <f>PROTOKOŁY!B132</f>
        <v>Pawlak Adrianna</v>
      </c>
      <c r="S134" s="42">
        <f>PROTOKOŁY!F132</f>
        <v>9.9</v>
      </c>
      <c r="T134">
        <f t="shared" si="11"/>
        <v>9.9</v>
      </c>
      <c r="U134">
        <v>1.4E-5</v>
      </c>
      <c r="V134" s="12">
        <v>131</v>
      </c>
    </row>
    <row r="135" spans="2:22">
      <c r="B135" s="29">
        <v>132</v>
      </c>
      <c r="C135" s="40">
        <f t="shared" si="8"/>
        <v>0</v>
      </c>
      <c r="D135" s="51" t="e">
        <f>VLOOKUP(C135,PROTOKOŁY!$B$2:$D$300,3,FALSE)</f>
        <v>#N/A</v>
      </c>
      <c r="E135" s="28">
        <f t="shared" si="9"/>
        <v>25.000014100000001</v>
      </c>
      <c r="P135" s="27">
        <f t="shared" si="10"/>
        <v>25.000014100000001</v>
      </c>
      <c r="Q135">
        <f>PROTOKOŁY!B133</f>
        <v>0</v>
      </c>
      <c r="S135" s="42">
        <f>PROTOKOŁY!F133</f>
        <v>0</v>
      </c>
      <c r="T135">
        <f t="shared" si="11"/>
        <v>25</v>
      </c>
      <c r="U135">
        <v>1.4100000000000001E-5</v>
      </c>
      <c r="V135" s="12">
        <v>132</v>
      </c>
    </row>
    <row r="136" spans="2:22">
      <c r="B136" s="29">
        <v>133</v>
      </c>
      <c r="C136" s="40" t="str">
        <f t="shared" si="8"/>
        <v>SZKOŁA</v>
      </c>
      <c r="D136" s="51" t="str">
        <f>VLOOKUP(C136,PROTOKOŁY!$B$2:$D$300,3,FALSE)</f>
        <v>Puszczykowo1.</v>
      </c>
      <c r="E136" s="28">
        <f t="shared" si="9"/>
        <v>25.000014199999999</v>
      </c>
      <c r="P136" s="27">
        <f t="shared" si="10"/>
        <v>25.000014199999999</v>
      </c>
      <c r="Q136" t="str">
        <f>PROTOKOŁY!B134</f>
        <v>SZKOŁA</v>
      </c>
      <c r="S136" s="42">
        <f>PROTOKOŁY!F134</f>
        <v>0</v>
      </c>
      <c r="T136">
        <f t="shared" si="11"/>
        <v>25</v>
      </c>
      <c r="U136">
        <v>1.42E-5</v>
      </c>
      <c r="V136" s="12">
        <v>133</v>
      </c>
    </row>
    <row r="137" spans="2:22">
      <c r="B137" s="29">
        <v>134</v>
      </c>
      <c r="C137" s="40">
        <f t="shared" si="8"/>
        <v>0</v>
      </c>
      <c r="D137" s="51" t="e">
        <f>VLOOKUP(C137,PROTOKOŁY!$B$2:$D$300,3,FALSE)</f>
        <v>#N/A</v>
      </c>
      <c r="E137" s="28">
        <f t="shared" si="9"/>
        <v>25.0000143</v>
      </c>
      <c r="P137" s="27">
        <f t="shared" si="10"/>
        <v>25.0000143</v>
      </c>
      <c r="Q137">
        <f>PROTOKOŁY!B135</f>
        <v>0</v>
      </c>
      <c r="S137" s="42">
        <f>PROTOKOŁY!F135</f>
        <v>0</v>
      </c>
      <c r="T137">
        <f t="shared" si="11"/>
        <v>25</v>
      </c>
      <c r="U137">
        <v>1.43E-5</v>
      </c>
      <c r="V137" s="12">
        <v>134</v>
      </c>
    </row>
    <row r="138" spans="2:22">
      <c r="B138" s="29">
        <v>135</v>
      </c>
      <c r="C138" s="40">
        <f t="shared" si="8"/>
        <v>0</v>
      </c>
      <c r="D138" s="51" t="e">
        <f>VLOOKUP(C138,PROTOKOŁY!$B$2:$D$300,3,FALSE)</f>
        <v>#N/A</v>
      </c>
      <c r="E138" s="28">
        <f t="shared" si="9"/>
        <v>25.000014400000001</v>
      </c>
      <c r="P138" s="27">
        <f t="shared" si="10"/>
        <v>25.000014400000001</v>
      </c>
      <c r="Q138">
        <f>PROTOKOŁY!B136</f>
        <v>0</v>
      </c>
      <c r="S138" s="42">
        <f>PROTOKOŁY!F136</f>
        <v>0</v>
      </c>
      <c r="T138">
        <f t="shared" si="11"/>
        <v>25</v>
      </c>
      <c r="U138">
        <v>1.4399999999999999E-5</v>
      </c>
      <c r="V138" s="12">
        <v>135</v>
      </c>
    </row>
    <row r="139" spans="2:22">
      <c r="B139" s="29">
        <v>136</v>
      </c>
      <c r="C139" s="40">
        <f t="shared" si="8"/>
        <v>0</v>
      </c>
      <c r="D139" s="51" t="e">
        <f>VLOOKUP(C139,PROTOKOŁY!$B$2:$D$300,3,FALSE)</f>
        <v>#N/A</v>
      </c>
      <c r="E139" s="28">
        <f t="shared" si="9"/>
        <v>25.000014499999999</v>
      </c>
      <c r="P139" s="27">
        <f t="shared" si="10"/>
        <v>25.000014499999999</v>
      </c>
      <c r="Q139">
        <f>PROTOKOŁY!B137</f>
        <v>0</v>
      </c>
      <c r="S139" s="42">
        <f>PROTOKOŁY!F137</f>
        <v>0</v>
      </c>
      <c r="T139">
        <f t="shared" si="11"/>
        <v>25</v>
      </c>
      <c r="U139">
        <v>1.45E-5</v>
      </c>
      <c r="V139" s="12">
        <v>136</v>
      </c>
    </row>
    <row r="140" spans="2:22">
      <c r="B140" s="29">
        <v>137</v>
      </c>
      <c r="C140" s="40">
        <f t="shared" si="8"/>
        <v>0</v>
      </c>
      <c r="D140" s="51" t="e">
        <f>VLOOKUP(C140,PROTOKOŁY!$B$2:$D$300,3,FALSE)</f>
        <v>#N/A</v>
      </c>
      <c r="E140" s="28">
        <f t="shared" si="9"/>
        <v>25.0000146</v>
      </c>
      <c r="P140" s="27">
        <f t="shared" si="10"/>
        <v>25.0000146</v>
      </c>
      <c r="Q140">
        <f>PROTOKOŁY!B138</f>
        <v>0</v>
      </c>
      <c r="S140" s="42">
        <f>PROTOKOŁY!F138</f>
        <v>0</v>
      </c>
      <c r="T140">
        <f t="shared" si="11"/>
        <v>25</v>
      </c>
      <c r="U140">
        <v>1.4599999999999999E-5</v>
      </c>
      <c r="V140" s="12">
        <v>137</v>
      </c>
    </row>
    <row r="141" spans="2:22">
      <c r="B141" s="29">
        <v>138</v>
      </c>
      <c r="C141" s="40">
        <f t="shared" si="8"/>
        <v>0</v>
      </c>
      <c r="D141" s="51" t="e">
        <f>VLOOKUP(C141,PROTOKOŁY!$B$2:$D$300,3,FALSE)</f>
        <v>#N/A</v>
      </c>
      <c r="E141" s="28">
        <f t="shared" si="9"/>
        <v>25.000014700000001</v>
      </c>
      <c r="P141" s="27">
        <f t="shared" si="10"/>
        <v>25.000014700000001</v>
      </c>
      <c r="Q141">
        <f>PROTOKOŁY!B139</f>
        <v>0</v>
      </c>
      <c r="S141" s="42">
        <f>PROTOKOŁY!F139</f>
        <v>0</v>
      </c>
      <c r="T141">
        <f t="shared" si="11"/>
        <v>25</v>
      </c>
      <c r="U141">
        <v>1.47E-5</v>
      </c>
      <c r="V141" s="12">
        <v>138</v>
      </c>
    </row>
    <row r="142" spans="2:22">
      <c r="B142" s="29">
        <v>139</v>
      </c>
      <c r="C142" s="40">
        <f t="shared" si="8"/>
        <v>0</v>
      </c>
      <c r="D142" s="51" t="e">
        <f>VLOOKUP(C142,PROTOKOŁY!$B$2:$D$300,3,FALSE)</f>
        <v>#N/A</v>
      </c>
      <c r="E142" s="28">
        <f t="shared" si="9"/>
        <v>25.000014799999999</v>
      </c>
      <c r="P142" s="27">
        <f t="shared" si="10"/>
        <v>25.000014799999999</v>
      </c>
      <c r="Q142">
        <f>PROTOKOŁY!B140</f>
        <v>0</v>
      </c>
      <c r="S142" s="42">
        <f>PROTOKOŁY!F140</f>
        <v>0</v>
      </c>
      <c r="T142">
        <f t="shared" si="11"/>
        <v>25</v>
      </c>
      <c r="U142">
        <v>1.4800000000000001E-5</v>
      </c>
      <c r="V142" s="12">
        <v>139</v>
      </c>
    </row>
    <row r="143" spans="2:22">
      <c r="B143" s="29">
        <v>140</v>
      </c>
      <c r="C143" s="40">
        <f t="shared" si="8"/>
        <v>0</v>
      </c>
      <c r="D143" s="51" t="e">
        <f>VLOOKUP(C143,PROTOKOŁY!$B$2:$D$300,3,FALSE)</f>
        <v>#N/A</v>
      </c>
      <c r="E143" s="28">
        <f t="shared" si="9"/>
        <v>25.0000149</v>
      </c>
      <c r="P143" s="27">
        <f t="shared" si="10"/>
        <v>25.0000149</v>
      </c>
      <c r="Q143">
        <f>PROTOKOŁY!B141</f>
        <v>0</v>
      </c>
      <c r="S143" s="42">
        <f>PROTOKOŁY!F141</f>
        <v>0</v>
      </c>
      <c r="T143">
        <f t="shared" si="11"/>
        <v>25</v>
      </c>
      <c r="U143">
        <v>1.49E-5</v>
      </c>
      <c r="V143" s="12">
        <v>140</v>
      </c>
    </row>
    <row r="144" spans="2:22">
      <c r="B144" s="29">
        <v>141</v>
      </c>
      <c r="C144" s="40">
        <f t="shared" si="8"/>
        <v>0</v>
      </c>
      <c r="D144" s="51" t="e">
        <f>VLOOKUP(C144,PROTOKOŁY!$B$2:$D$300,3,FALSE)</f>
        <v>#N/A</v>
      </c>
      <c r="E144" s="28">
        <f t="shared" si="9"/>
        <v>25.000015000000001</v>
      </c>
      <c r="P144" s="27">
        <f t="shared" si="10"/>
        <v>25.000015000000001</v>
      </c>
      <c r="Q144">
        <f>PROTOKOŁY!B142</f>
        <v>0</v>
      </c>
      <c r="S144" s="42">
        <f>PROTOKOŁY!F142</f>
        <v>0</v>
      </c>
      <c r="T144">
        <f t="shared" si="11"/>
        <v>25</v>
      </c>
      <c r="U144">
        <v>1.5E-5</v>
      </c>
      <c r="V144" s="12">
        <v>141</v>
      </c>
    </row>
    <row r="145" spans="2:22">
      <c r="B145" s="29">
        <v>142</v>
      </c>
      <c r="C145" s="40">
        <f t="shared" si="8"/>
        <v>0</v>
      </c>
      <c r="D145" s="51" t="e">
        <f>VLOOKUP(C145,PROTOKOŁY!$B$2:$D$300,3,FALSE)</f>
        <v>#N/A</v>
      </c>
      <c r="E145" s="28">
        <f t="shared" si="9"/>
        <v>25.000015099999999</v>
      </c>
      <c r="P145" s="27">
        <f t="shared" si="10"/>
        <v>25.000015099999999</v>
      </c>
      <c r="Q145">
        <f>PROTOKOŁY!B143</f>
        <v>0</v>
      </c>
      <c r="S145" s="42">
        <f>PROTOKOŁY!F143</f>
        <v>0</v>
      </c>
      <c r="T145">
        <f t="shared" si="11"/>
        <v>25</v>
      </c>
      <c r="U145">
        <v>1.5099999999999999E-5</v>
      </c>
      <c r="V145" s="12">
        <v>142</v>
      </c>
    </row>
    <row r="146" spans="2:22">
      <c r="B146" s="29">
        <v>143</v>
      </c>
      <c r="C146" s="40">
        <f t="shared" si="8"/>
        <v>0</v>
      </c>
      <c r="D146" s="51" t="e">
        <f>VLOOKUP(C146,PROTOKOŁY!$B$2:$D$300,3,FALSE)</f>
        <v>#N/A</v>
      </c>
      <c r="E146" s="28">
        <f t="shared" si="9"/>
        <v>25.0000152</v>
      </c>
      <c r="P146" s="27">
        <f t="shared" si="10"/>
        <v>25.0000152</v>
      </c>
      <c r="Q146">
        <f>PROTOKOŁY!B144</f>
        <v>0</v>
      </c>
      <c r="S146" s="42">
        <f>PROTOKOŁY!F144</f>
        <v>0</v>
      </c>
      <c r="T146">
        <f t="shared" si="11"/>
        <v>25</v>
      </c>
      <c r="U146">
        <v>1.52E-5</v>
      </c>
      <c r="V146" s="12">
        <v>143</v>
      </c>
    </row>
    <row r="147" spans="2:22">
      <c r="B147" s="29">
        <v>144</v>
      </c>
      <c r="C147" s="40">
        <f t="shared" si="8"/>
        <v>0</v>
      </c>
      <c r="D147" s="51" t="e">
        <f>VLOOKUP(C147,PROTOKOŁY!$B$2:$D$300,3,FALSE)</f>
        <v>#N/A</v>
      </c>
      <c r="E147" s="28">
        <f t="shared" si="9"/>
        <v>25.000015300000001</v>
      </c>
      <c r="P147" s="27">
        <f t="shared" si="10"/>
        <v>25.000015300000001</v>
      </c>
      <c r="Q147">
        <f>PROTOKOŁY!B145</f>
        <v>0</v>
      </c>
      <c r="S147" s="42">
        <f>PROTOKOŁY!F145</f>
        <v>0</v>
      </c>
      <c r="T147">
        <f t="shared" si="11"/>
        <v>25</v>
      </c>
      <c r="U147">
        <v>1.5299999999999999E-5</v>
      </c>
      <c r="V147" s="12">
        <v>144</v>
      </c>
    </row>
    <row r="148" spans="2:22">
      <c r="B148" s="29">
        <v>145</v>
      </c>
      <c r="C148" s="40">
        <f t="shared" si="8"/>
        <v>0</v>
      </c>
      <c r="D148" s="51" t="e">
        <f>VLOOKUP(C148,PROTOKOŁY!$B$2:$D$300,3,FALSE)</f>
        <v>#N/A</v>
      </c>
      <c r="E148" s="28">
        <f t="shared" si="9"/>
        <v>25.000015399999999</v>
      </c>
      <c r="P148" s="27">
        <f t="shared" si="10"/>
        <v>25.000015399999999</v>
      </c>
      <c r="Q148">
        <f>PROTOKOŁY!B146</f>
        <v>0</v>
      </c>
      <c r="S148" s="42">
        <f>PROTOKOŁY!F146</f>
        <v>0</v>
      </c>
      <c r="T148">
        <f t="shared" si="11"/>
        <v>25</v>
      </c>
      <c r="U148">
        <v>1.5399999999999998E-5</v>
      </c>
      <c r="V148" s="12">
        <v>145</v>
      </c>
    </row>
    <row r="149" spans="2:22">
      <c r="B149" s="29">
        <v>146</v>
      </c>
      <c r="C149" s="40">
        <f t="shared" si="8"/>
        <v>0</v>
      </c>
      <c r="D149" s="51" t="e">
        <f>VLOOKUP(C149,PROTOKOŁY!$B$2:$D$300,3,FALSE)</f>
        <v>#N/A</v>
      </c>
      <c r="E149" s="28">
        <f t="shared" si="9"/>
        <v>25.0000155</v>
      </c>
      <c r="P149" s="27">
        <f t="shared" si="10"/>
        <v>25.0000155</v>
      </c>
      <c r="Q149">
        <f>PROTOKOŁY!B147</f>
        <v>0</v>
      </c>
      <c r="S149" s="42">
        <f>PROTOKOŁY!F147</f>
        <v>0</v>
      </c>
      <c r="T149">
        <f t="shared" si="11"/>
        <v>25</v>
      </c>
      <c r="U149">
        <v>1.5500000000000001E-5</v>
      </c>
      <c r="V149" s="12">
        <v>146</v>
      </c>
    </row>
    <row r="150" spans="2:22">
      <c r="B150" s="29">
        <v>147</v>
      </c>
      <c r="C150" s="40">
        <f t="shared" si="8"/>
        <v>0</v>
      </c>
      <c r="D150" s="51" t="e">
        <f>VLOOKUP(C150,PROTOKOŁY!$B$2:$D$300,3,FALSE)</f>
        <v>#N/A</v>
      </c>
      <c r="E150" s="28">
        <f t="shared" si="9"/>
        <v>25.000015600000001</v>
      </c>
      <c r="P150" s="27">
        <f t="shared" si="10"/>
        <v>25.000015600000001</v>
      </c>
      <c r="Q150">
        <f>PROTOKOŁY!B148</f>
        <v>0</v>
      </c>
      <c r="S150" s="42">
        <f>PROTOKOŁY!F148</f>
        <v>0</v>
      </c>
      <c r="T150">
        <f t="shared" si="11"/>
        <v>25</v>
      </c>
      <c r="U150">
        <v>1.56E-5</v>
      </c>
      <c r="V150" s="12">
        <v>147</v>
      </c>
    </row>
    <row r="151" spans="2:22">
      <c r="B151" s="29">
        <v>148</v>
      </c>
      <c r="C151" s="40">
        <f t="shared" si="8"/>
        <v>0</v>
      </c>
      <c r="D151" s="51" t="e">
        <f>VLOOKUP(C151,PROTOKOŁY!$B$2:$D$300,3,FALSE)</f>
        <v>#N/A</v>
      </c>
      <c r="E151" s="28">
        <f t="shared" si="9"/>
        <v>25.000015699999999</v>
      </c>
      <c r="P151" s="27">
        <f t="shared" si="10"/>
        <v>25.000015699999999</v>
      </c>
      <c r="Q151">
        <f>PROTOKOŁY!B149</f>
        <v>0</v>
      </c>
      <c r="S151" s="42">
        <f>PROTOKOŁY!F149</f>
        <v>0</v>
      </c>
      <c r="T151">
        <f t="shared" si="11"/>
        <v>25</v>
      </c>
      <c r="U151">
        <v>1.5699999999999999E-5</v>
      </c>
      <c r="V151" s="12">
        <v>148</v>
      </c>
    </row>
    <row r="152" spans="2:22">
      <c r="B152" s="29">
        <v>149</v>
      </c>
      <c r="C152" s="40">
        <f t="shared" si="8"/>
        <v>0</v>
      </c>
      <c r="D152" s="51" t="e">
        <f>VLOOKUP(C152,PROTOKOŁY!$B$2:$D$300,3,FALSE)</f>
        <v>#N/A</v>
      </c>
      <c r="E152" s="28">
        <f t="shared" si="9"/>
        <v>25.0000158</v>
      </c>
      <c r="P152" s="27">
        <f t="shared" si="10"/>
        <v>25.0000158</v>
      </c>
      <c r="Q152">
        <f>PROTOKOŁY!B150</f>
        <v>0</v>
      </c>
      <c r="S152" s="42">
        <f>PROTOKOŁY!F150</f>
        <v>0</v>
      </c>
      <c r="T152">
        <f t="shared" si="11"/>
        <v>25</v>
      </c>
      <c r="U152">
        <v>1.5799999999999998E-5</v>
      </c>
      <c r="V152" s="12">
        <v>149</v>
      </c>
    </row>
    <row r="153" spans="2:22">
      <c r="B153" s="29">
        <v>150</v>
      </c>
      <c r="C153" s="40">
        <f t="shared" si="8"/>
        <v>0</v>
      </c>
      <c r="D153" s="51" t="e">
        <f>VLOOKUP(C153,PROTOKOŁY!$B$2:$D$300,3,FALSE)</f>
        <v>#N/A</v>
      </c>
      <c r="E153" s="28">
        <f t="shared" si="9"/>
        <v>25.000015900000001</v>
      </c>
      <c r="P153" s="27">
        <f t="shared" si="10"/>
        <v>25.000015900000001</v>
      </c>
      <c r="Q153">
        <f>PROTOKOŁY!B151</f>
        <v>0</v>
      </c>
      <c r="S153" s="42">
        <f>PROTOKOŁY!F151</f>
        <v>0</v>
      </c>
      <c r="T153">
        <f t="shared" si="11"/>
        <v>25</v>
      </c>
      <c r="U153">
        <v>1.59E-5</v>
      </c>
      <c r="V153" s="12">
        <v>150</v>
      </c>
    </row>
    <row r="154" spans="2:22">
      <c r="B154" s="29">
        <v>151</v>
      </c>
      <c r="C154" s="40">
        <f t="shared" si="8"/>
        <v>0</v>
      </c>
      <c r="D154" s="51" t="e">
        <f>VLOOKUP(C154,PROTOKOŁY!$B$2:$D$300,3,FALSE)</f>
        <v>#N/A</v>
      </c>
      <c r="E154" s="28">
        <f t="shared" si="9"/>
        <v>25.000015999999999</v>
      </c>
      <c r="P154" s="27">
        <f t="shared" si="10"/>
        <v>25.000015999999999</v>
      </c>
      <c r="Q154">
        <f>PROTOKOŁY!B152</f>
        <v>0</v>
      </c>
      <c r="S154" s="42">
        <f>PROTOKOŁY!F152</f>
        <v>0</v>
      </c>
      <c r="T154">
        <f t="shared" si="11"/>
        <v>25</v>
      </c>
      <c r="U154">
        <v>1.5999999999999999E-5</v>
      </c>
      <c r="V154" s="12">
        <v>151</v>
      </c>
    </row>
    <row r="155" spans="2:22">
      <c r="B155" s="29">
        <v>152</v>
      </c>
      <c r="C155" s="40">
        <f t="shared" si="8"/>
        <v>0</v>
      </c>
      <c r="D155" s="51" t="e">
        <f>VLOOKUP(C155,PROTOKOŁY!$B$2:$D$300,3,FALSE)</f>
        <v>#N/A</v>
      </c>
      <c r="E155" s="28">
        <f t="shared" si="9"/>
        <v>25.0000161</v>
      </c>
      <c r="P155" s="27">
        <f t="shared" si="10"/>
        <v>25.0000161</v>
      </c>
      <c r="Q155">
        <f>PROTOKOŁY!B153</f>
        <v>0</v>
      </c>
      <c r="S155" s="42">
        <f>PROTOKOŁY!F153</f>
        <v>0</v>
      </c>
      <c r="T155">
        <f t="shared" si="11"/>
        <v>25</v>
      </c>
      <c r="U155">
        <v>1.6099999999999998E-5</v>
      </c>
      <c r="V155" s="12">
        <v>152</v>
      </c>
    </row>
    <row r="156" spans="2:22">
      <c r="B156" s="29">
        <v>153</v>
      </c>
      <c r="C156" s="40">
        <f t="shared" si="8"/>
        <v>0</v>
      </c>
      <c r="D156" s="51" t="e">
        <f>VLOOKUP(C156,PROTOKOŁY!$B$2:$D$300,3,FALSE)</f>
        <v>#N/A</v>
      </c>
      <c r="E156" s="28">
        <f t="shared" si="9"/>
        <v>25.000016200000001</v>
      </c>
      <c r="P156" s="27">
        <f t="shared" si="10"/>
        <v>25.000016200000001</v>
      </c>
      <c r="Q156">
        <f>PROTOKOŁY!B154</f>
        <v>0</v>
      </c>
      <c r="S156" s="42">
        <f>PROTOKOŁY!F154</f>
        <v>0</v>
      </c>
      <c r="T156">
        <f t="shared" si="11"/>
        <v>25</v>
      </c>
      <c r="U156">
        <v>1.6200000000000001E-5</v>
      </c>
      <c r="V156" s="12">
        <v>153</v>
      </c>
    </row>
    <row r="157" spans="2:22">
      <c r="B157" s="29">
        <v>154</v>
      </c>
      <c r="C157" s="40">
        <f t="shared" si="8"/>
        <v>0</v>
      </c>
      <c r="D157" s="51" t="e">
        <f>VLOOKUP(C157,PROTOKOŁY!$B$2:$D$300,3,FALSE)</f>
        <v>#N/A</v>
      </c>
      <c r="E157" s="28">
        <f t="shared" si="9"/>
        <v>25.000016299999999</v>
      </c>
      <c r="P157" s="27">
        <f t="shared" si="10"/>
        <v>25.000016299999999</v>
      </c>
      <c r="Q157">
        <f>PROTOKOŁY!B155</f>
        <v>0</v>
      </c>
      <c r="S157" s="42">
        <f>PROTOKOŁY!F155</f>
        <v>0</v>
      </c>
      <c r="T157">
        <f t="shared" si="11"/>
        <v>25</v>
      </c>
      <c r="U157">
        <v>1.63E-5</v>
      </c>
      <c r="V157" s="12">
        <v>154</v>
      </c>
    </row>
    <row r="158" spans="2:22">
      <c r="B158" s="29">
        <v>155</v>
      </c>
      <c r="C158" s="40">
        <f t="shared" si="8"/>
        <v>0</v>
      </c>
      <c r="D158" s="51" t="e">
        <f>VLOOKUP(C158,PROTOKOŁY!$B$2:$D$300,3,FALSE)</f>
        <v>#N/A</v>
      </c>
      <c r="E158" s="28">
        <f t="shared" si="9"/>
        <v>25.0000164</v>
      </c>
      <c r="P158" s="27">
        <f t="shared" si="10"/>
        <v>25.0000164</v>
      </c>
      <c r="Q158">
        <f>PROTOKOŁY!B156</f>
        <v>0</v>
      </c>
      <c r="S158" s="42">
        <f>PROTOKOŁY!F156</f>
        <v>0</v>
      </c>
      <c r="T158">
        <f t="shared" si="11"/>
        <v>25</v>
      </c>
      <c r="U158">
        <v>1.6399999999999999E-5</v>
      </c>
      <c r="V158" s="12">
        <v>155</v>
      </c>
    </row>
    <row r="159" spans="2:22">
      <c r="B159" s="29">
        <v>156</v>
      </c>
      <c r="C159" s="40">
        <f t="shared" si="8"/>
        <v>0</v>
      </c>
      <c r="D159" s="51" t="e">
        <f>VLOOKUP(C159,PROTOKOŁY!$B$2:$D$300,3,FALSE)</f>
        <v>#N/A</v>
      </c>
      <c r="E159" s="28">
        <f t="shared" si="9"/>
        <v>25.000016500000001</v>
      </c>
      <c r="P159" s="27">
        <f t="shared" si="10"/>
        <v>25.000016500000001</v>
      </c>
      <c r="Q159">
        <f>PROTOKOŁY!B157</f>
        <v>0</v>
      </c>
      <c r="S159" s="42">
        <f>PROTOKOŁY!F157</f>
        <v>0</v>
      </c>
      <c r="T159">
        <f t="shared" si="11"/>
        <v>25</v>
      </c>
      <c r="U159">
        <v>1.6500000000000001E-5</v>
      </c>
      <c r="V159" s="12">
        <v>156</v>
      </c>
    </row>
    <row r="160" spans="2:22">
      <c r="B160" s="29">
        <v>157</v>
      </c>
      <c r="C160" s="40">
        <f t="shared" si="8"/>
        <v>0</v>
      </c>
      <c r="D160" s="51" t="e">
        <f>VLOOKUP(C160,PROTOKOŁY!$B$2:$D$300,3,FALSE)</f>
        <v>#N/A</v>
      </c>
      <c r="E160" s="28">
        <f t="shared" si="9"/>
        <v>25.000016599999999</v>
      </c>
      <c r="P160" s="27">
        <f t="shared" si="10"/>
        <v>25.000016599999999</v>
      </c>
      <c r="Q160">
        <f>PROTOKOŁY!B158</f>
        <v>0</v>
      </c>
      <c r="S160" s="42">
        <f>PROTOKOŁY!F158</f>
        <v>0</v>
      </c>
      <c r="T160">
        <f t="shared" si="11"/>
        <v>25</v>
      </c>
      <c r="U160">
        <v>1.66E-5</v>
      </c>
      <c r="V160" s="12">
        <v>157</v>
      </c>
    </row>
    <row r="161" spans="2:22">
      <c r="B161" s="29">
        <v>158</v>
      </c>
      <c r="C161" s="40">
        <f t="shared" si="8"/>
        <v>0</v>
      </c>
      <c r="D161" s="51" t="e">
        <f>VLOOKUP(C161,PROTOKOŁY!$B$2:$D$300,3,FALSE)</f>
        <v>#N/A</v>
      </c>
      <c r="E161" s="28">
        <f t="shared" si="9"/>
        <v>25.0000167</v>
      </c>
      <c r="P161" s="27">
        <f t="shared" si="10"/>
        <v>25.0000167</v>
      </c>
      <c r="Q161">
        <f>PROTOKOŁY!B159</f>
        <v>0</v>
      </c>
      <c r="S161" s="42">
        <f>PROTOKOŁY!F159</f>
        <v>0</v>
      </c>
      <c r="T161">
        <f t="shared" si="11"/>
        <v>25</v>
      </c>
      <c r="U161">
        <v>1.6699999999999999E-5</v>
      </c>
      <c r="V161" s="12">
        <v>158</v>
      </c>
    </row>
    <row r="162" spans="2:22">
      <c r="B162" s="29">
        <v>159</v>
      </c>
      <c r="C162" s="40">
        <f t="shared" si="8"/>
        <v>0</v>
      </c>
      <c r="D162" s="51" t="e">
        <f>VLOOKUP(C162,PROTOKOŁY!$B$2:$D$300,3,FALSE)</f>
        <v>#N/A</v>
      </c>
      <c r="E162" s="28">
        <f t="shared" si="9"/>
        <v>25.000016800000001</v>
      </c>
      <c r="P162" s="27">
        <f t="shared" si="10"/>
        <v>25.000016800000001</v>
      </c>
      <c r="Q162">
        <f>PROTOKOŁY!B160</f>
        <v>0</v>
      </c>
      <c r="S162" s="42">
        <f>PROTOKOŁY!F160</f>
        <v>0</v>
      </c>
      <c r="T162">
        <f t="shared" si="11"/>
        <v>25</v>
      </c>
      <c r="U162">
        <v>1.6799999999999998E-5</v>
      </c>
      <c r="V162" s="12">
        <v>159</v>
      </c>
    </row>
    <row r="163" spans="2:22">
      <c r="B163" s="29">
        <v>160</v>
      </c>
      <c r="C163" s="40">
        <f t="shared" si="8"/>
        <v>0</v>
      </c>
      <c r="D163" s="51" t="e">
        <f>VLOOKUP(C163,PROTOKOŁY!$B$2:$D$300,3,FALSE)</f>
        <v>#N/A</v>
      </c>
      <c r="E163" s="28">
        <f t="shared" si="9"/>
        <v>25.000016899999999</v>
      </c>
      <c r="P163" s="27">
        <f t="shared" si="10"/>
        <v>25.000016899999999</v>
      </c>
      <c r="Q163">
        <f>PROTOKOŁY!B161</f>
        <v>0</v>
      </c>
      <c r="S163" s="42">
        <f>PROTOKOŁY!F161</f>
        <v>0</v>
      </c>
      <c r="T163">
        <f t="shared" si="11"/>
        <v>25</v>
      </c>
      <c r="U163">
        <v>1.6900000000000001E-5</v>
      </c>
      <c r="V163" s="12">
        <v>160</v>
      </c>
    </row>
    <row r="164" spans="2:22">
      <c r="B164" s="29">
        <v>161</v>
      </c>
      <c r="C164" s="40">
        <f t="shared" si="8"/>
        <v>0</v>
      </c>
      <c r="D164" s="51" t="e">
        <f>VLOOKUP(C164,PROTOKOŁY!$B$2:$D$300,3,FALSE)</f>
        <v>#N/A</v>
      </c>
      <c r="E164" s="28">
        <f t="shared" si="9"/>
        <v>25.000017</v>
      </c>
      <c r="P164" s="27">
        <f t="shared" si="10"/>
        <v>25.000017</v>
      </c>
      <c r="Q164">
        <f>PROTOKOŁY!B162</f>
        <v>0</v>
      </c>
      <c r="S164" s="42">
        <f>PROTOKOŁY!F162</f>
        <v>0</v>
      </c>
      <c r="T164">
        <f t="shared" si="11"/>
        <v>25</v>
      </c>
      <c r="U164">
        <v>1.7E-5</v>
      </c>
      <c r="V164" s="12">
        <v>161</v>
      </c>
    </row>
    <row r="165" spans="2:22">
      <c r="B165" s="29">
        <v>162</v>
      </c>
      <c r="C165" s="40">
        <f t="shared" si="8"/>
        <v>0</v>
      </c>
      <c r="D165" s="51" t="e">
        <f>VLOOKUP(C165,PROTOKOŁY!$B$2:$D$300,3,FALSE)</f>
        <v>#N/A</v>
      </c>
      <c r="E165" s="28">
        <f t="shared" si="9"/>
        <v>25.000017100000001</v>
      </c>
      <c r="P165" s="27">
        <f t="shared" si="10"/>
        <v>25.000017100000001</v>
      </c>
      <c r="Q165">
        <f>PROTOKOŁY!B163</f>
        <v>0</v>
      </c>
      <c r="S165" s="42">
        <f>PROTOKOŁY!F163</f>
        <v>0</v>
      </c>
      <c r="T165">
        <f t="shared" si="11"/>
        <v>25</v>
      </c>
      <c r="U165">
        <v>1.7099999999999999E-5</v>
      </c>
      <c r="V165" s="12">
        <v>162</v>
      </c>
    </row>
    <row r="166" spans="2:22">
      <c r="B166" s="29">
        <v>163</v>
      </c>
      <c r="C166" s="40">
        <f t="shared" si="8"/>
        <v>0</v>
      </c>
      <c r="D166" s="51" t="e">
        <f>VLOOKUP(C166,PROTOKOŁY!$B$2:$D$300,3,FALSE)</f>
        <v>#N/A</v>
      </c>
      <c r="E166" s="28">
        <f t="shared" si="9"/>
        <v>25.000017199999998</v>
      </c>
      <c r="P166" s="27">
        <f t="shared" si="10"/>
        <v>25.000017199999998</v>
      </c>
      <c r="Q166">
        <f>PROTOKOŁY!B164</f>
        <v>0</v>
      </c>
      <c r="S166" s="42">
        <f>PROTOKOŁY!F164</f>
        <v>0</v>
      </c>
      <c r="T166">
        <f t="shared" si="11"/>
        <v>25</v>
      </c>
      <c r="U166">
        <v>1.7200000000000001E-5</v>
      </c>
      <c r="V166" s="12">
        <v>163</v>
      </c>
    </row>
    <row r="167" spans="2:22">
      <c r="B167" s="29">
        <v>164</v>
      </c>
      <c r="C167" s="40">
        <f t="shared" si="8"/>
        <v>0</v>
      </c>
      <c r="D167" s="51" t="e">
        <f>VLOOKUP(C167,PROTOKOŁY!$B$2:$D$300,3,FALSE)</f>
        <v>#N/A</v>
      </c>
      <c r="E167" s="28">
        <f t="shared" si="9"/>
        <v>25.0000173</v>
      </c>
      <c r="P167" s="27">
        <f t="shared" si="10"/>
        <v>25.0000173</v>
      </c>
      <c r="Q167">
        <f>PROTOKOŁY!B165</f>
        <v>0</v>
      </c>
      <c r="S167" s="42">
        <f>PROTOKOŁY!F165</f>
        <v>0</v>
      </c>
      <c r="T167">
        <f t="shared" si="11"/>
        <v>25</v>
      </c>
      <c r="U167">
        <v>1.73E-5</v>
      </c>
      <c r="V167" s="12">
        <v>164</v>
      </c>
    </row>
    <row r="168" spans="2:22">
      <c r="B168" s="29">
        <v>165</v>
      </c>
      <c r="C168" s="40">
        <f t="shared" si="8"/>
        <v>0</v>
      </c>
      <c r="D168" s="51" t="e">
        <f>VLOOKUP(C168,PROTOKOŁY!$B$2:$D$300,3,FALSE)</f>
        <v>#N/A</v>
      </c>
      <c r="E168" s="28">
        <f t="shared" si="9"/>
        <v>25.000017400000001</v>
      </c>
      <c r="P168" s="27">
        <f t="shared" si="10"/>
        <v>25.000017400000001</v>
      </c>
      <c r="Q168">
        <f>PROTOKOŁY!B166</f>
        <v>0</v>
      </c>
      <c r="S168" s="42">
        <f>PROTOKOŁY!F166</f>
        <v>0</v>
      </c>
      <c r="T168">
        <f t="shared" si="11"/>
        <v>25</v>
      </c>
      <c r="U168">
        <v>1.7399999999999999E-5</v>
      </c>
      <c r="V168" s="12">
        <v>165</v>
      </c>
    </row>
    <row r="169" spans="2:22">
      <c r="B169" s="29">
        <v>166</v>
      </c>
      <c r="C169" s="40">
        <f t="shared" si="8"/>
        <v>0</v>
      </c>
      <c r="D169" s="51" t="e">
        <f>VLOOKUP(C169,PROTOKOŁY!$B$2:$D$300,3,FALSE)</f>
        <v>#N/A</v>
      </c>
      <c r="E169" s="28">
        <f t="shared" si="9"/>
        <v>25.000017499999998</v>
      </c>
      <c r="P169" s="27">
        <f t="shared" si="10"/>
        <v>25.000017499999998</v>
      </c>
      <c r="Q169">
        <f>PROTOKOŁY!B167</f>
        <v>0</v>
      </c>
      <c r="S169" s="42">
        <f>PROTOKOŁY!F167</f>
        <v>0</v>
      </c>
      <c r="T169">
        <f t="shared" si="11"/>
        <v>25</v>
      </c>
      <c r="U169">
        <v>1.7499999999999998E-5</v>
      </c>
      <c r="V169" s="12">
        <v>166</v>
      </c>
    </row>
    <row r="170" spans="2:22">
      <c r="B170" s="29">
        <v>167</v>
      </c>
      <c r="C170" s="40">
        <f t="shared" si="8"/>
        <v>0</v>
      </c>
      <c r="D170" s="51" t="e">
        <f>VLOOKUP(C170,PROTOKOŁY!$B$2:$D$300,3,FALSE)</f>
        <v>#N/A</v>
      </c>
      <c r="E170" s="28">
        <f t="shared" si="9"/>
        <v>25.0000176</v>
      </c>
      <c r="P170" s="27">
        <f t="shared" si="10"/>
        <v>25.0000176</v>
      </c>
      <c r="Q170">
        <f>PROTOKOŁY!B168</f>
        <v>0</v>
      </c>
      <c r="S170" s="42">
        <f>PROTOKOŁY!F168</f>
        <v>0</v>
      </c>
      <c r="T170">
        <f t="shared" si="11"/>
        <v>25</v>
      </c>
      <c r="U170">
        <v>1.7600000000000001E-5</v>
      </c>
      <c r="V170" s="12">
        <v>167</v>
      </c>
    </row>
    <row r="171" spans="2:22">
      <c r="B171" s="29">
        <v>168</v>
      </c>
      <c r="C171" s="40">
        <f t="shared" si="8"/>
        <v>0</v>
      </c>
      <c r="D171" s="51" t="e">
        <f>VLOOKUP(C171,PROTOKOŁY!$B$2:$D$300,3,FALSE)</f>
        <v>#N/A</v>
      </c>
      <c r="E171" s="28">
        <f t="shared" si="9"/>
        <v>25.000017700000001</v>
      </c>
      <c r="P171" s="27">
        <f t="shared" si="10"/>
        <v>25.000017700000001</v>
      </c>
      <c r="Q171">
        <f>PROTOKOŁY!B169</f>
        <v>0</v>
      </c>
      <c r="S171" s="42">
        <f>PROTOKOŁY!F169</f>
        <v>0</v>
      </c>
      <c r="T171">
        <f t="shared" si="11"/>
        <v>25</v>
      </c>
      <c r="U171">
        <v>1.77E-5</v>
      </c>
      <c r="V171" s="12">
        <v>168</v>
      </c>
    </row>
    <row r="172" spans="2:22">
      <c r="B172" s="29">
        <v>169</v>
      </c>
      <c r="C172" s="40">
        <f t="shared" si="8"/>
        <v>0</v>
      </c>
      <c r="D172" s="51" t="e">
        <f>VLOOKUP(C172,PROTOKOŁY!$B$2:$D$300,3,FALSE)</f>
        <v>#N/A</v>
      </c>
      <c r="E172" s="28">
        <f t="shared" si="9"/>
        <v>25.000017799999998</v>
      </c>
      <c r="P172" s="27">
        <f t="shared" si="10"/>
        <v>25.000017799999998</v>
      </c>
      <c r="Q172">
        <f>PROTOKOŁY!B170</f>
        <v>0</v>
      </c>
      <c r="S172" s="42">
        <f>PROTOKOŁY!F170</f>
        <v>0</v>
      </c>
      <c r="T172">
        <f t="shared" si="11"/>
        <v>25</v>
      </c>
      <c r="U172">
        <v>1.7799999999999999E-5</v>
      </c>
      <c r="V172" s="12">
        <v>169</v>
      </c>
    </row>
    <row r="173" spans="2:22">
      <c r="B173" s="29">
        <v>170</v>
      </c>
      <c r="C173" s="40">
        <f t="shared" si="8"/>
        <v>0</v>
      </c>
      <c r="D173" s="51" t="e">
        <f>VLOOKUP(C173,PROTOKOŁY!$B$2:$D$300,3,FALSE)</f>
        <v>#N/A</v>
      </c>
      <c r="E173" s="28">
        <f t="shared" si="9"/>
        <v>25.0000179</v>
      </c>
      <c r="P173" s="27">
        <f t="shared" si="10"/>
        <v>25.0000179</v>
      </c>
      <c r="Q173">
        <f>PROTOKOŁY!B171</f>
        <v>0</v>
      </c>
      <c r="S173" s="42">
        <f>PROTOKOŁY!F171</f>
        <v>0</v>
      </c>
      <c r="T173">
        <f t="shared" si="11"/>
        <v>25</v>
      </c>
      <c r="U173">
        <v>1.7900000000000001E-5</v>
      </c>
      <c r="V173" s="12">
        <v>170</v>
      </c>
    </row>
    <row r="174" spans="2:22">
      <c r="B174" s="29">
        <v>171</v>
      </c>
      <c r="C174" s="40">
        <f t="shared" si="8"/>
        <v>0</v>
      </c>
      <c r="D174" s="51" t="e">
        <f>VLOOKUP(C174,PROTOKOŁY!$B$2:$D$300,3,FALSE)</f>
        <v>#N/A</v>
      </c>
      <c r="E174" s="28">
        <f t="shared" si="9"/>
        <v>25.000018000000001</v>
      </c>
      <c r="P174" s="27">
        <f t="shared" si="10"/>
        <v>25.000018000000001</v>
      </c>
      <c r="Q174">
        <f>PROTOKOŁY!B172</f>
        <v>0</v>
      </c>
      <c r="S174" s="42">
        <f>PROTOKOŁY!F172</f>
        <v>0</v>
      </c>
      <c r="T174">
        <f t="shared" si="11"/>
        <v>25</v>
      </c>
      <c r="U174">
        <v>1.8E-5</v>
      </c>
      <c r="V174" s="12">
        <v>171</v>
      </c>
    </row>
    <row r="175" spans="2:22">
      <c r="B175" s="29">
        <v>172</v>
      </c>
      <c r="C175" s="40">
        <f t="shared" si="8"/>
        <v>0</v>
      </c>
      <c r="D175" s="51" t="e">
        <f>VLOOKUP(C175,PROTOKOŁY!$B$2:$D$300,3,FALSE)</f>
        <v>#N/A</v>
      </c>
      <c r="E175" s="28">
        <f t="shared" si="9"/>
        <v>25.000018099999998</v>
      </c>
      <c r="P175" s="27">
        <f t="shared" si="10"/>
        <v>25.000018099999998</v>
      </c>
      <c r="Q175">
        <f>PROTOKOŁY!B173</f>
        <v>0</v>
      </c>
      <c r="S175" s="42">
        <f>PROTOKOŁY!F173</f>
        <v>0</v>
      </c>
      <c r="T175">
        <f t="shared" si="11"/>
        <v>25</v>
      </c>
      <c r="U175">
        <v>1.8099999999999999E-5</v>
      </c>
      <c r="V175" s="12">
        <v>172</v>
      </c>
    </row>
    <row r="176" spans="2:22">
      <c r="B176" s="29">
        <v>173</v>
      </c>
      <c r="C176" s="40">
        <f t="shared" si="8"/>
        <v>0</v>
      </c>
      <c r="D176" s="51" t="e">
        <f>VLOOKUP(C176,PROTOKOŁY!$B$2:$D$300,3,FALSE)</f>
        <v>#N/A</v>
      </c>
      <c r="E176" s="28">
        <f t="shared" si="9"/>
        <v>25.0000182</v>
      </c>
      <c r="P176" s="27">
        <f t="shared" si="10"/>
        <v>25.0000182</v>
      </c>
      <c r="Q176">
        <f>PROTOKOŁY!B174</f>
        <v>0</v>
      </c>
      <c r="S176" s="42">
        <f>PROTOKOŁY!F174</f>
        <v>0</v>
      </c>
      <c r="T176">
        <f t="shared" si="11"/>
        <v>25</v>
      </c>
      <c r="U176">
        <v>1.8199999999999999E-5</v>
      </c>
      <c r="V176" s="12">
        <v>173</v>
      </c>
    </row>
    <row r="177" spans="2:22">
      <c r="B177" s="29">
        <v>174</v>
      </c>
      <c r="C177" s="40">
        <f t="shared" si="8"/>
        <v>0</v>
      </c>
      <c r="D177" s="51" t="e">
        <f>VLOOKUP(C177,PROTOKOŁY!$B$2:$D$300,3,FALSE)</f>
        <v>#N/A</v>
      </c>
      <c r="E177" s="28">
        <f t="shared" si="9"/>
        <v>25.000018300000001</v>
      </c>
      <c r="P177" s="27">
        <f t="shared" si="10"/>
        <v>25.000018300000001</v>
      </c>
      <c r="Q177">
        <f>PROTOKOŁY!B175</f>
        <v>0</v>
      </c>
      <c r="S177" s="42">
        <f>PROTOKOŁY!F175</f>
        <v>0</v>
      </c>
      <c r="T177">
        <f t="shared" si="11"/>
        <v>25</v>
      </c>
      <c r="U177">
        <v>1.8300000000000001E-5</v>
      </c>
      <c r="V177" s="12">
        <v>174</v>
      </c>
    </row>
    <row r="178" spans="2:22">
      <c r="B178" s="29">
        <v>175</v>
      </c>
      <c r="C178" s="40">
        <f t="shared" si="8"/>
        <v>0</v>
      </c>
      <c r="D178" s="51" t="e">
        <f>VLOOKUP(C178,PROTOKOŁY!$B$2:$D$300,3,FALSE)</f>
        <v>#N/A</v>
      </c>
      <c r="E178" s="28">
        <f t="shared" si="9"/>
        <v>25.000018399999998</v>
      </c>
      <c r="P178" s="27">
        <f t="shared" si="10"/>
        <v>25.000018399999998</v>
      </c>
      <c r="Q178">
        <f>PROTOKOŁY!B176</f>
        <v>0</v>
      </c>
      <c r="S178" s="42">
        <f>PROTOKOŁY!F176</f>
        <v>0</v>
      </c>
      <c r="T178">
        <f t="shared" si="11"/>
        <v>25</v>
      </c>
      <c r="U178">
        <v>1.84E-5</v>
      </c>
      <c r="V178" s="12">
        <v>175</v>
      </c>
    </row>
    <row r="179" spans="2:22">
      <c r="B179" s="29">
        <v>176</v>
      </c>
      <c r="C179" s="40">
        <f t="shared" si="8"/>
        <v>0</v>
      </c>
      <c r="D179" s="51" t="e">
        <f>VLOOKUP(C179,PROTOKOŁY!$B$2:$D$300,3,FALSE)</f>
        <v>#N/A</v>
      </c>
      <c r="E179" s="28">
        <f t="shared" si="9"/>
        <v>25.000018499999999</v>
      </c>
      <c r="P179" s="27">
        <f t="shared" si="10"/>
        <v>25.000018499999999</v>
      </c>
      <c r="Q179">
        <f>PROTOKOŁY!B177</f>
        <v>0</v>
      </c>
      <c r="S179" s="42">
        <f>PROTOKOŁY!F177</f>
        <v>0</v>
      </c>
      <c r="T179">
        <f t="shared" si="11"/>
        <v>25</v>
      </c>
      <c r="U179">
        <v>1.8499999999999999E-5</v>
      </c>
      <c r="V179" s="12">
        <v>176</v>
      </c>
    </row>
    <row r="180" spans="2:22">
      <c r="B180" s="29">
        <v>177</v>
      </c>
      <c r="C180" s="40">
        <f t="shared" si="8"/>
        <v>0</v>
      </c>
      <c r="D180" s="51" t="e">
        <f>VLOOKUP(C180,PROTOKOŁY!$B$2:$D$300,3,FALSE)</f>
        <v>#N/A</v>
      </c>
      <c r="E180" s="28">
        <f t="shared" si="9"/>
        <v>25.000018600000001</v>
      </c>
      <c r="P180" s="27">
        <f t="shared" si="10"/>
        <v>25.000018600000001</v>
      </c>
      <c r="Q180">
        <f>PROTOKOŁY!B178</f>
        <v>0</v>
      </c>
      <c r="S180" s="42">
        <f>PROTOKOŁY!F178</f>
        <v>0</v>
      </c>
      <c r="T180">
        <f t="shared" si="11"/>
        <v>25</v>
      </c>
      <c r="U180">
        <v>1.8600000000000001E-5</v>
      </c>
      <c r="V180" s="12">
        <v>177</v>
      </c>
    </row>
    <row r="181" spans="2:22">
      <c r="B181" s="29">
        <v>178</v>
      </c>
      <c r="C181" s="40">
        <f t="shared" si="8"/>
        <v>0</v>
      </c>
      <c r="D181" s="51" t="e">
        <f>VLOOKUP(C181,PROTOKOŁY!$B$2:$D$300,3,FALSE)</f>
        <v>#N/A</v>
      </c>
      <c r="E181" s="28">
        <f t="shared" si="9"/>
        <v>25.000018699999998</v>
      </c>
      <c r="P181" s="27">
        <f t="shared" si="10"/>
        <v>25.000018699999998</v>
      </c>
      <c r="Q181">
        <f>PROTOKOŁY!B179</f>
        <v>0</v>
      </c>
      <c r="S181" s="42">
        <f>PROTOKOŁY!F179</f>
        <v>0</v>
      </c>
      <c r="T181">
        <f t="shared" si="11"/>
        <v>25</v>
      </c>
      <c r="U181">
        <v>1.8700000000000001E-5</v>
      </c>
      <c r="V181" s="12">
        <v>178</v>
      </c>
    </row>
    <row r="182" spans="2:22">
      <c r="B182" s="29">
        <v>179</v>
      </c>
      <c r="C182" s="40">
        <f t="shared" si="8"/>
        <v>0</v>
      </c>
      <c r="D182" s="51" t="e">
        <f>VLOOKUP(C182,PROTOKOŁY!$B$2:$D$300,3,FALSE)</f>
        <v>#N/A</v>
      </c>
      <c r="E182" s="28">
        <f t="shared" si="9"/>
        <v>25.000018799999999</v>
      </c>
      <c r="P182" s="27">
        <f t="shared" si="10"/>
        <v>25.000018799999999</v>
      </c>
      <c r="Q182">
        <f>PROTOKOŁY!B180</f>
        <v>0</v>
      </c>
      <c r="S182" s="42">
        <f>PROTOKOŁY!F180</f>
        <v>0</v>
      </c>
      <c r="T182">
        <f t="shared" si="11"/>
        <v>25</v>
      </c>
      <c r="U182">
        <v>1.88E-5</v>
      </c>
      <c r="V182" s="12">
        <v>179</v>
      </c>
    </row>
    <row r="183" spans="2:22">
      <c r="B183" s="29">
        <v>180</v>
      </c>
      <c r="C183" s="40">
        <f t="shared" si="8"/>
        <v>0</v>
      </c>
      <c r="D183" s="51" t="e">
        <f>VLOOKUP(C183,PROTOKOŁY!$B$2:$D$300,3,FALSE)</f>
        <v>#N/A</v>
      </c>
      <c r="E183" s="28">
        <f t="shared" si="9"/>
        <v>25.000018900000001</v>
      </c>
      <c r="P183" s="27">
        <f t="shared" si="10"/>
        <v>25.000018900000001</v>
      </c>
      <c r="Q183">
        <f>PROTOKOŁY!B181</f>
        <v>0</v>
      </c>
      <c r="S183" s="42">
        <f>PROTOKOŁY!F181</f>
        <v>0</v>
      </c>
      <c r="T183">
        <f t="shared" si="11"/>
        <v>25</v>
      </c>
      <c r="U183">
        <v>1.8899999999999999E-5</v>
      </c>
      <c r="V183" s="12">
        <v>180</v>
      </c>
    </row>
    <row r="184" spans="2:22">
      <c r="B184" s="29">
        <v>181</v>
      </c>
      <c r="C184" s="40">
        <f t="shared" si="8"/>
        <v>0</v>
      </c>
      <c r="D184" s="51" t="e">
        <f>VLOOKUP(C184,PROTOKOŁY!$B$2:$D$300,3,FALSE)</f>
        <v>#N/A</v>
      </c>
      <c r="E184" s="28">
        <f t="shared" si="9"/>
        <v>25.000019000000002</v>
      </c>
      <c r="P184" s="27">
        <f t="shared" si="10"/>
        <v>25.000019000000002</v>
      </c>
      <c r="Q184">
        <f>PROTOKOŁY!B182</f>
        <v>0</v>
      </c>
      <c r="S184" s="42">
        <f>PROTOKOŁY!F182</f>
        <v>0</v>
      </c>
      <c r="T184">
        <f t="shared" si="11"/>
        <v>25</v>
      </c>
      <c r="U184">
        <v>1.9000000000000001E-5</v>
      </c>
      <c r="V184" s="12">
        <v>181</v>
      </c>
    </row>
    <row r="185" spans="2:22">
      <c r="B185" s="29">
        <v>182</v>
      </c>
      <c r="C185" s="40">
        <f t="shared" si="8"/>
        <v>0</v>
      </c>
      <c r="D185" s="51" t="e">
        <f>VLOOKUP(C185,PROTOKOŁY!$B$2:$D$300,3,FALSE)</f>
        <v>#N/A</v>
      </c>
      <c r="E185" s="28">
        <f t="shared" si="9"/>
        <v>25.000019099999999</v>
      </c>
      <c r="P185" s="27">
        <f t="shared" si="10"/>
        <v>25.000019099999999</v>
      </c>
      <c r="Q185">
        <f>PROTOKOŁY!B183</f>
        <v>0</v>
      </c>
      <c r="S185" s="42">
        <f>PROTOKOŁY!F183</f>
        <v>0</v>
      </c>
      <c r="T185">
        <f t="shared" si="11"/>
        <v>25</v>
      </c>
      <c r="U185">
        <v>1.91E-5</v>
      </c>
      <c r="V185" s="12">
        <v>182</v>
      </c>
    </row>
    <row r="186" spans="2:22">
      <c r="B186" s="29">
        <v>183</v>
      </c>
      <c r="C186" s="40">
        <f t="shared" si="8"/>
        <v>0</v>
      </c>
      <c r="D186" s="51" t="e">
        <f>VLOOKUP(C186,PROTOKOŁY!$B$2:$D$300,3,FALSE)</f>
        <v>#N/A</v>
      </c>
      <c r="E186" s="28">
        <f t="shared" si="9"/>
        <v>25.000019200000001</v>
      </c>
      <c r="P186" s="27">
        <f t="shared" si="10"/>
        <v>25.000019200000001</v>
      </c>
      <c r="Q186">
        <f>PROTOKOŁY!B184</f>
        <v>0</v>
      </c>
      <c r="S186" s="42">
        <f>PROTOKOŁY!F184</f>
        <v>0</v>
      </c>
      <c r="T186">
        <f t="shared" si="11"/>
        <v>25</v>
      </c>
      <c r="U186">
        <v>1.9199999999999999E-5</v>
      </c>
      <c r="V186" s="12">
        <v>183</v>
      </c>
    </row>
    <row r="187" spans="2:22">
      <c r="B187" s="29">
        <v>184</v>
      </c>
      <c r="C187" s="40">
        <f t="shared" si="8"/>
        <v>0</v>
      </c>
      <c r="D187" s="51" t="e">
        <f>VLOOKUP(C187,PROTOKOŁY!$B$2:$D$300,3,FALSE)</f>
        <v>#N/A</v>
      </c>
      <c r="E187" s="28">
        <f t="shared" si="9"/>
        <v>25.000019300000002</v>
      </c>
      <c r="P187" s="27">
        <f t="shared" si="10"/>
        <v>25.000019300000002</v>
      </c>
      <c r="Q187">
        <f>PROTOKOŁY!B185</f>
        <v>0</v>
      </c>
      <c r="S187" s="42">
        <f>PROTOKOŁY!F185</f>
        <v>0</v>
      </c>
      <c r="T187">
        <f t="shared" si="11"/>
        <v>25</v>
      </c>
      <c r="U187">
        <v>1.9299999999999998E-5</v>
      </c>
      <c r="V187" s="12">
        <v>184</v>
      </c>
    </row>
    <row r="188" spans="2:22">
      <c r="B188" s="29">
        <v>185</v>
      </c>
      <c r="C188" s="40">
        <f t="shared" si="8"/>
        <v>0</v>
      </c>
      <c r="D188" s="51" t="e">
        <f>VLOOKUP(C188,PROTOKOŁY!$B$2:$D$300,3,FALSE)</f>
        <v>#N/A</v>
      </c>
      <c r="E188" s="28">
        <f t="shared" si="9"/>
        <v>25.000019399999999</v>
      </c>
      <c r="P188" s="27">
        <f t="shared" si="10"/>
        <v>25.000019399999999</v>
      </c>
      <c r="Q188">
        <f>PROTOKOŁY!B186</f>
        <v>0</v>
      </c>
      <c r="S188" s="42">
        <f>PROTOKOŁY!F186</f>
        <v>0</v>
      </c>
      <c r="T188">
        <f t="shared" si="11"/>
        <v>25</v>
      </c>
      <c r="U188">
        <v>1.9400000000000001E-5</v>
      </c>
      <c r="V188" s="12">
        <v>185</v>
      </c>
    </row>
    <row r="189" spans="2:22">
      <c r="B189" s="29">
        <v>186</v>
      </c>
      <c r="C189" s="40">
        <f t="shared" si="8"/>
        <v>0</v>
      </c>
      <c r="D189" s="51" t="e">
        <f>VLOOKUP(C189,PROTOKOŁY!$B$2:$D$300,3,FALSE)</f>
        <v>#N/A</v>
      </c>
      <c r="E189" s="28">
        <f t="shared" si="9"/>
        <v>25.000019500000001</v>
      </c>
      <c r="P189" s="27">
        <f t="shared" si="10"/>
        <v>25.000019500000001</v>
      </c>
      <c r="Q189">
        <f>PROTOKOŁY!B187</f>
        <v>0</v>
      </c>
      <c r="S189" s="42">
        <f>PROTOKOŁY!F187</f>
        <v>0</v>
      </c>
      <c r="T189">
        <f t="shared" si="11"/>
        <v>25</v>
      </c>
      <c r="U189">
        <v>1.95E-5</v>
      </c>
      <c r="V189" s="12">
        <v>186</v>
      </c>
    </row>
    <row r="190" spans="2:22">
      <c r="B190" s="29">
        <v>187</v>
      </c>
      <c r="C190" s="40">
        <f t="shared" si="8"/>
        <v>0</v>
      </c>
      <c r="D190" s="51" t="e">
        <f>VLOOKUP(C190,PROTOKOŁY!$B$2:$D$300,3,FALSE)</f>
        <v>#N/A</v>
      </c>
      <c r="E190" s="28">
        <f t="shared" si="9"/>
        <v>25.000019600000002</v>
      </c>
      <c r="P190" s="27">
        <f t="shared" si="10"/>
        <v>25.000019600000002</v>
      </c>
      <c r="Q190">
        <f>PROTOKOŁY!B188</f>
        <v>0</v>
      </c>
      <c r="S190" s="42">
        <f>PROTOKOŁY!F188</f>
        <v>0</v>
      </c>
      <c r="T190">
        <f t="shared" si="11"/>
        <v>25</v>
      </c>
      <c r="U190">
        <v>1.9599999999999999E-5</v>
      </c>
      <c r="V190" s="12">
        <v>187</v>
      </c>
    </row>
    <row r="191" spans="2:22">
      <c r="B191" s="29">
        <v>188</v>
      </c>
      <c r="C191" s="40">
        <f t="shared" si="8"/>
        <v>0</v>
      </c>
      <c r="D191" s="51" t="e">
        <f>VLOOKUP(C191,PROTOKOŁY!$B$2:$D$300,3,FALSE)</f>
        <v>#N/A</v>
      </c>
      <c r="E191" s="28">
        <f t="shared" si="9"/>
        <v>25.000019699999999</v>
      </c>
      <c r="P191" s="27">
        <f t="shared" si="10"/>
        <v>25.000019699999999</v>
      </c>
      <c r="Q191">
        <f>PROTOKOŁY!B189</f>
        <v>0</v>
      </c>
      <c r="S191" s="42">
        <f>PROTOKOŁY!F189</f>
        <v>0</v>
      </c>
      <c r="T191">
        <f t="shared" si="11"/>
        <v>25</v>
      </c>
      <c r="U191">
        <v>1.9700000000000001E-5</v>
      </c>
      <c r="V191" s="12">
        <v>188</v>
      </c>
    </row>
    <row r="192" spans="2:22">
      <c r="B192" s="29">
        <v>189</v>
      </c>
      <c r="C192" s="40">
        <f t="shared" si="8"/>
        <v>0</v>
      </c>
      <c r="D192" s="51" t="e">
        <f>VLOOKUP(C192,PROTOKOŁY!$B$2:$D$300,3,FALSE)</f>
        <v>#N/A</v>
      </c>
      <c r="E192" s="28">
        <f t="shared" si="9"/>
        <v>25.0000198</v>
      </c>
      <c r="P192" s="27">
        <f t="shared" si="10"/>
        <v>25.0000198</v>
      </c>
      <c r="Q192">
        <f>PROTOKOŁY!B190</f>
        <v>0</v>
      </c>
      <c r="S192" s="42">
        <f>PROTOKOŁY!F190</f>
        <v>0</v>
      </c>
      <c r="T192">
        <f t="shared" si="11"/>
        <v>25</v>
      </c>
      <c r="U192">
        <v>1.98E-5</v>
      </c>
      <c r="V192" s="12">
        <v>189</v>
      </c>
    </row>
    <row r="193" spans="2:22">
      <c r="B193" s="29">
        <v>190</v>
      </c>
      <c r="C193" s="40">
        <f t="shared" si="8"/>
        <v>0</v>
      </c>
      <c r="D193" s="51" t="e">
        <f>VLOOKUP(C193,PROTOKOŁY!$B$2:$D$300,3,FALSE)</f>
        <v>#N/A</v>
      </c>
      <c r="E193" s="28">
        <f t="shared" si="9"/>
        <v>25.000019900000002</v>
      </c>
      <c r="P193" s="27">
        <f t="shared" si="10"/>
        <v>25.000019900000002</v>
      </c>
      <c r="Q193">
        <f>PROTOKOŁY!B191</f>
        <v>0</v>
      </c>
      <c r="S193" s="42">
        <f>PROTOKOŁY!F191</f>
        <v>0</v>
      </c>
      <c r="T193">
        <f t="shared" si="11"/>
        <v>25</v>
      </c>
      <c r="U193">
        <v>1.9899999999999999E-5</v>
      </c>
      <c r="V193" s="12">
        <v>190</v>
      </c>
    </row>
    <row r="194" spans="2:22">
      <c r="B194" s="29">
        <v>191</v>
      </c>
      <c r="C194" s="40">
        <f t="shared" si="8"/>
        <v>0</v>
      </c>
      <c r="D194" s="51" t="e">
        <f>VLOOKUP(C194,PROTOKOŁY!$B$2:$D$300,3,FALSE)</f>
        <v>#N/A</v>
      </c>
      <c r="E194" s="28">
        <f t="shared" si="9"/>
        <v>25.000019999999999</v>
      </c>
      <c r="P194" s="27">
        <f t="shared" si="10"/>
        <v>25.000019999999999</v>
      </c>
      <c r="Q194">
        <f>PROTOKOŁY!B192</f>
        <v>0</v>
      </c>
      <c r="S194" s="42">
        <f>PROTOKOŁY!F192</f>
        <v>0</v>
      </c>
      <c r="T194">
        <f t="shared" si="11"/>
        <v>25</v>
      </c>
      <c r="U194">
        <v>1.9999999999999998E-5</v>
      </c>
      <c r="V194" s="12">
        <v>191</v>
      </c>
    </row>
    <row r="195" spans="2:22">
      <c r="B195" s="29">
        <v>192</v>
      </c>
      <c r="C195" s="40">
        <f t="shared" si="8"/>
        <v>0</v>
      </c>
      <c r="D195" s="51" t="e">
        <f>VLOOKUP(C195,PROTOKOŁY!$B$2:$D$300,3,FALSE)</f>
        <v>#N/A</v>
      </c>
      <c r="E195" s="28">
        <f t="shared" si="9"/>
        <v>25.0000201</v>
      </c>
      <c r="P195" s="27">
        <f t="shared" si="10"/>
        <v>25.0000201</v>
      </c>
      <c r="Q195">
        <f>PROTOKOŁY!B193</f>
        <v>0</v>
      </c>
      <c r="S195" s="42">
        <f>PROTOKOŁY!F193</f>
        <v>0</v>
      </c>
      <c r="T195">
        <f t="shared" si="11"/>
        <v>25</v>
      </c>
      <c r="U195">
        <v>2.0100000000000001E-5</v>
      </c>
      <c r="V195" s="12">
        <v>192</v>
      </c>
    </row>
    <row r="196" spans="2:22">
      <c r="B196" s="29">
        <v>193</v>
      </c>
      <c r="C196" s="40">
        <f t="shared" si="8"/>
        <v>0</v>
      </c>
      <c r="D196" s="51" t="e">
        <f>VLOOKUP(C196,PROTOKOŁY!$B$2:$D$300,3,FALSE)</f>
        <v>#N/A</v>
      </c>
      <c r="E196" s="28">
        <f t="shared" si="9"/>
        <v>25.000020200000002</v>
      </c>
      <c r="P196" s="27">
        <f t="shared" si="10"/>
        <v>25.000020200000002</v>
      </c>
      <c r="Q196">
        <f>PROTOKOŁY!B194</f>
        <v>0</v>
      </c>
      <c r="S196" s="42">
        <f>PROTOKOŁY!F194</f>
        <v>0</v>
      </c>
      <c r="T196">
        <f t="shared" si="11"/>
        <v>25</v>
      </c>
      <c r="U196">
        <v>2.02E-5</v>
      </c>
      <c r="V196" s="12">
        <v>193</v>
      </c>
    </row>
    <row r="197" spans="2:22">
      <c r="B197" s="29">
        <v>194</v>
      </c>
      <c r="C197" s="40">
        <f t="shared" ref="C197:C260" si="12">VLOOKUP(E197,P$4:Q$260,2,FALSE)</f>
        <v>0</v>
      </c>
      <c r="D197" s="51" t="e">
        <f>VLOOKUP(C197,PROTOKOŁY!$B$2:$D$300,3,FALSE)</f>
        <v>#N/A</v>
      </c>
      <c r="E197" s="28">
        <f t="shared" ref="E197:E260" si="13">SMALL(P$4:P$260,V197)</f>
        <v>25.000020299999999</v>
      </c>
      <c r="P197" s="27">
        <f t="shared" ref="P197:P260" si="14">T197+U197</f>
        <v>25.000020299999999</v>
      </c>
      <c r="Q197">
        <f>PROTOKOŁY!B195</f>
        <v>0</v>
      </c>
      <c r="S197" s="42">
        <f>PROTOKOŁY!F195</f>
        <v>0</v>
      </c>
      <c r="T197">
        <f t="shared" ref="T197:T260" si="15">IF(S197=0,25,S197)</f>
        <v>25</v>
      </c>
      <c r="U197">
        <v>2.0299999999999999E-5</v>
      </c>
      <c r="V197" s="12">
        <v>194</v>
      </c>
    </row>
    <row r="198" spans="2:22">
      <c r="B198" s="29">
        <v>195</v>
      </c>
      <c r="C198" s="40">
        <f t="shared" si="12"/>
        <v>0</v>
      </c>
      <c r="D198" s="51" t="e">
        <f>VLOOKUP(C198,PROTOKOŁY!$B$2:$D$300,3,FALSE)</f>
        <v>#N/A</v>
      </c>
      <c r="E198" s="28">
        <f t="shared" si="13"/>
        <v>25.0000204</v>
      </c>
      <c r="P198" s="27">
        <f t="shared" si="14"/>
        <v>25.0000204</v>
      </c>
      <c r="Q198">
        <f>PROTOKOŁY!B196</f>
        <v>0</v>
      </c>
      <c r="S198" s="42">
        <f>PROTOKOŁY!F196</f>
        <v>0</v>
      </c>
      <c r="T198">
        <f t="shared" si="15"/>
        <v>25</v>
      </c>
      <c r="U198">
        <v>2.0400000000000001E-5</v>
      </c>
      <c r="V198" s="12">
        <v>195</v>
      </c>
    </row>
    <row r="199" spans="2:22">
      <c r="B199" s="29">
        <v>196</v>
      </c>
      <c r="C199" s="40">
        <f t="shared" si="12"/>
        <v>0</v>
      </c>
      <c r="D199" s="51" t="e">
        <f>VLOOKUP(C199,PROTOKOŁY!$B$2:$D$300,3,FALSE)</f>
        <v>#N/A</v>
      </c>
      <c r="E199" s="28">
        <f t="shared" si="13"/>
        <v>25.000020500000002</v>
      </c>
      <c r="P199" s="27">
        <f t="shared" si="14"/>
        <v>25.000020500000002</v>
      </c>
      <c r="Q199">
        <f>PROTOKOŁY!B197</f>
        <v>0</v>
      </c>
      <c r="S199" s="42">
        <f>PROTOKOŁY!F197</f>
        <v>0</v>
      </c>
      <c r="T199">
        <f t="shared" si="15"/>
        <v>25</v>
      </c>
      <c r="U199">
        <v>2.05E-5</v>
      </c>
      <c r="V199" s="12">
        <v>196</v>
      </c>
    </row>
    <row r="200" spans="2:22">
      <c r="B200" s="29">
        <v>197</v>
      </c>
      <c r="C200" s="40">
        <f t="shared" si="12"/>
        <v>0</v>
      </c>
      <c r="D200" s="51" t="e">
        <f>VLOOKUP(C200,PROTOKOŁY!$B$2:$D$300,3,FALSE)</f>
        <v>#N/A</v>
      </c>
      <c r="E200" s="28">
        <f t="shared" si="13"/>
        <v>25.000020599999999</v>
      </c>
      <c r="P200" s="27">
        <f t="shared" si="14"/>
        <v>25.000020599999999</v>
      </c>
      <c r="Q200">
        <f>PROTOKOŁY!B198</f>
        <v>0</v>
      </c>
      <c r="S200" s="42">
        <f>PROTOKOŁY!F198</f>
        <v>0</v>
      </c>
      <c r="T200">
        <f t="shared" si="15"/>
        <v>25</v>
      </c>
      <c r="U200">
        <v>2.0599999999999999E-5</v>
      </c>
      <c r="V200" s="12">
        <v>197</v>
      </c>
    </row>
    <row r="201" spans="2:22">
      <c r="B201" s="29">
        <v>198</v>
      </c>
      <c r="C201" s="40">
        <f t="shared" si="12"/>
        <v>0</v>
      </c>
      <c r="D201" s="51" t="e">
        <f>VLOOKUP(C201,PROTOKOŁY!$B$2:$D$300,3,FALSE)</f>
        <v>#N/A</v>
      </c>
      <c r="E201" s="28">
        <f t="shared" si="13"/>
        <v>25.0000207</v>
      </c>
      <c r="P201" s="27">
        <f t="shared" si="14"/>
        <v>25.0000207</v>
      </c>
      <c r="Q201">
        <f>PROTOKOŁY!B199</f>
        <v>0</v>
      </c>
      <c r="S201" s="42">
        <f>PROTOKOŁY!F199</f>
        <v>0</v>
      </c>
      <c r="T201">
        <f t="shared" si="15"/>
        <v>25</v>
      </c>
      <c r="U201">
        <v>2.0699999999999998E-5</v>
      </c>
      <c r="V201" s="12">
        <v>198</v>
      </c>
    </row>
    <row r="202" spans="2:22">
      <c r="B202" s="29">
        <v>199</v>
      </c>
      <c r="C202" s="40">
        <f t="shared" si="12"/>
        <v>0</v>
      </c>
      <c r="D202" s="51" t="e">
        <f>VLOOKUP(C202,PROTOKOŁY!$B$2:$D$300,3,FALSE)</f>
        <v>#N/A</v>
      </c>
      <c r="E202" s="28">
        <f t="shared" si="13"/>
        <v>25.000020800000001</v>
      </c>
      <c r="P202" s="27">
        <f t="shared" si="14"/>
        <v>25.000020800000001</v>
      </c>
      <c r="Q202">
        <f>PROTOKOŁY!B200</f>
        <v>0</v>
      </c>
      <c r="S202" s="42">
        <f>PROTOKOŁY!F200</f>
        <v>0</v>
      </c>
      <c r="T202">
        <f t="shared" si="15"/>
        <v>25</v>
      </c>
      <c r="U202">
        <v>2.0800000000000001E-5</v>
      </c>
      <c r="V202" s="12">
        <v>199</v>
      </c>
    </row>
    <row r="203" spans="2:22">
      <c r="B203" s="29">
        <v>200</v>
      </c>
      <c r="C203" s="40">
        <f t="shared" si="12"/>
        <v>0</v>
      </c>
      <c r="D203" s="51" t="e">
        <f>VLOOKUP(C203,PROTOKOŁY!$B$2:$D$300,3,FALSE)</f>
        <v>#N/A</v>
      </c>
      <c r="E203" s="28">
        <f t="shared" si="13"/>
        <v>25.000020899999999</v>
      </c>
      <c r="P203" s="27">
        <f t="shared" si="14"/>
        <v>25.000020899999999</v>
      </c>
      <c r="Q203">
        <f>PROTOKOŁY!B201</f>
        <v>0</v>
      </c>
      <c r="S203" s="42">
        <f>PROTOKOŁY!F201</f>
        <v>0</v>
      </c>
      <c r="T203">
        <f t="shared" si="15"/>
        <v>25</v>
      </c>
      <c r="U203">
        <v>2.09E-5</v>
      </c>
      <c r="V203" s="12">
        <v>200</v>
      </c>
    </row>
    <row r="204" spans="2:22">
      <c r="B204" s="29">
        <v>201</v>
      </c>
      <c r="C204" s="40">
        <f t="shared" si="12"/>
        <v>0</v>
      </c>
      <c r="D204" s="51" t="e">
        <f>VLOOKUP(C204,PROTOKOŁY!$B$2:$D$300,3,FALSE)</f>
        <v>#N/A</v>
      </c>
      <c r="E204" s="28">
        <f t="shared" si="13"/>
        <v>25.000021</v>
      </c>
      <c r="P204" s="27">
        <f t="shared" si="14"/>
        <v>25.000021</v>
      </c>
      <c r="Q204">
        <f>PROTOKOŁY!B202</f>
        <v>0</v>
      </c>
      <c r="S204" s="42">
        <f>PROTOKOŁY!F202</f>
        <v>0</v>
      </c>
      <c r="T204">
        <f t="shared" si="15"/>
        <v>25</v>
      </c>
      <c r="U204">
        <v>2.0999999999999999E-5</v>
      </c>
      <c r="V204" s="12">
        <v>201</v>
      </c>
    </row>
    <row r="205" spans="2:22">
      <c r="B205" s="29">
        <v>202</v>
      </c>
      <c r="C205" s="40">
        <f t="shared" si="12"/>
        <v>0</v>
      </c>
      <c r="D205" s="51" t="e">
        <f>VLOOKUP(C205,PROTOKOŁY!$B$2:$D$300,3,FALSE)</f>
        <v>#N/A</v>
      </c>
      <c r="E205" s="28">
        <f t="shared" si="13"/>
        <v>25.000021100000001</v>
      </c>
      <c r="P205" s="27">
        <f t="shared" si="14"/>
        <v>25.000021100000001</v>
      </c>
      <c r="Q205">
        <f>PROTOKOŁY!B203</f>
        <v>0</v>
      </c>
      <c r="S205" s="42">
        <f>PROTOKOŁY!F203</f>
        <v>0</v>
      </c>
      <c r="T205">
        <f t="shared" si="15"/>
        <v>25</v>
      </c>
      <c r="U205">
        <v>2.1100000000000001E-5</v>
      </c>
      <c r="V205" s="12">
        <v>202</v>
      </c>
    </row>
    <row r="206" spans="2:22">
      <c r="B206" s="29">
        <v>203</v>
      </c>
      <c r="C206" s="40">
        <f t="shared" si="12"/>
        <v>0</v>
      </c>
      <c r="D206" s="51" t="e">
        <f>VLOOKUP(C206,PROTOKOŁY!$B$2:$D$300,3,FALSE)</f>
        <v>#N/A</v>
      </c>
      <c r="E206" s="28">
        <f t="shared" si="13"/>
        <v>25.000021199999999</v>
      </c>
      <c r="P206" s="27">
        <f t="shared" si="14"/>
        <v>25.000021199999999</v>
      </c>
      <c r="Q206">
        <f>PROTOKOŁY!B204</f>
        <v>0</v>
      </c>
      <c r="S206" s="42">
        <f>PROTOKOŁY!F204</f>
        <v>0</v>
      </c>
      <c r="T206">
        <f t="shared" si="15"/>
        <v>25</v>
      </c>
      <c r="U206">
        <v>2.12E-5</v>
      </c>
      <c r="V206" s="12">
        <v>203</v>
      </c>
    </row>
    <row r="207" spans="2:22">
      <c r="B207" s="29">
        <v>204</v>
      </c>
      <c r="C207" s="40">
        <f t="shared" si="12"/>
        <v>0</v>
      </c>
      <c r="D207" s="51" t="e">
        <f>VLOOKUP(C207,PROTOKOŁY!$B$2:$D$300,3,FALSE)</f>
        <v>#N/A</v>
      </c>
      <c r="E207" s="28">
        <f t="shared" si="13"/>
        <v>25.0000213</v>
      </c>
      <c r="P207" s="27">
        <f t="shared" si="14"/>
        <v>25.0000213</v>
      </c>
      <c r="Q207">
        <f>PROTOKOŁY!B205</f>
        <v>0</v>
      </c>
      <c r="S207" s="42">
        <f>PROTOKOŁY!F205</f>
        <v>0</v>
      </c>
      <c r="T207">
        <f t="shared" si="15"/>
        <v>25</v>
      </c>
      <c r="U207">
        <v>2.1299999999999999E-5</v>
      </c>
      <c r="V207" s="12">
        <v>204</v>
      </c>
    </row>
    <row r="208" spans="2:22">
      <c r="B208" s="29">
        <v>205</v>
      </c>
      <c r="C208" s="40">
        <f t="shared" si="12"/>
        <v>0</v>
      </c>
      <c r="D208" s="51" t="e">
        <f>VLOOKUP(C208,PROTOKOŁY!$B$2:$D$300,3,FALSE)</f>
        <v>#N/A</v>
      </c>
      <c r="E208" s="28">
        <f t="shared" si="13"/>
        <v>25.000021400000001</v>
      </c>
      <c r="P208" s="27">
        <f t="shared" si="14"/>
        <v>25.000021400000001</v>
      </c>
      <c r="Q208">
        <f>PROTOKOŁY!B206</f>
        <v>0</v>
      </c>
      <c r="S208" s="42">
        <f>PROTOKOŁY!F206</f>
        <v>0</v>
      </c>
      <c r="T208">
        <f t="shared" si="15"/>
        <v>25</v>
      </c>
      <c r="U208">
        <v>2.1399999999999998E-5</v>
      </c>
      <c r="V208" s="12">
        <v>205</v>
      </c>
    </row>
    <row r="209" spans="2:22">
      <c r="B209" s="29">
        <v>206</v>
      </c>
      <c r="C209" s="40">
        <f t="shared" si="12"/>
        <v>0</v>
      </c>
      <c r="D209" s="51" t="e">
        <f>VLOOKUP(C209,PROTOKOŁY!$B$2:$D$300,3,FALSE)</f>
        <v>#N/A</v>
      </c>
      <c r="E209" s="28">
        <f t="shared" si="13"/>
        <v>25.000021499999999</v>
      </c>
      <c r="P209" s="27">
        <f t="shared" si="14"/>
        <v>25.000021499999999</v>
      </c>
      <c r="Q209">
        <f>PROTOKOŁY!B207</f>
        <v>0</v>
      </c>
      <c r="S209" s="42">
        <f>PROTOKOŁY!F207</f>
        <v>0</v>
      </c>
      <c r="T209">
        <f t="shared" si="15"/>
        <v>25</v>
      </c>
      <c r="U209">
        <v>2.1500000000000001E-5</v>
      </c>
      <c r="V209" s="12">
        <v>206</v>
      </c>
    </row>
    <row r="210" spans="2:22">
      <c r="B210" s="29">
        <v>207</v>
      </c>
      <c r="C210" s="40">
        <f t="shared" si="12"/>
        <v>0</v>
      </c>
      <c r="D210" s="51" t="e">
        <f>VLOOKUP(C210,PROTOKOŁY!$B$2:$D$300,3,FALSE)</f>
        <v>#N/A</v>
      </c>
      <c r="E210" s="28">
        <f t="shared" si="13"/>
        <v>25.0000216</v>
      </c>
      <c r="P210" s="27">
        <f t="shared" si="14"/>
        <v>25.0000216</v>
      </c>
      <c r="Q210">
        <f>PROTOKOŁY!B208</f>
        <v>0</v>
      </c>
      <c r="S210" s="42">
        <f>PROTOKOŁY!F208</f>
        <v>0</v>
      </c>
      <c r="T210">
        <f t="shared" si="15"/>
        <v>25</v>
      </c>
      <c r="U210">
        <v>2.16E-5</v>
      </c>
      <c r="V210" s="12">
        <v>207</v>
      </c>
    </row>
    <row r="211" spans="2:22">
      <c r="B211" s="29">
        <v>208</v>
      </c>
      <c r="C211" s="40">
        <f t="shared" si="12"/>
        <v>0</v>
      </c>
      <c r="D211" s="51" t="e">
        <f>VLOOKUP(C211,PROTOKOŁY!$B$2:$D$300,3,FALSE)</f>
        <v>#N/A</v>
      </c>
      <c r="E211" s="28">
        <f t="shared" si="13"/>
        <v>25.000021700000001</v>
      </c>
      <c r="P211" s="27">
        <f t="shared" si="14"/>
        <v>25.000021700000001</v>
      </c>
      <c r="Q211">
        <f>PROTOKOŁY!B209</f>
        <v>0</v>
      </c>
      <c r="S211" s="42">
        <f>PROTOKOŁY!F209</f>
        <v>0</v>
      </c>
      <c r="T211">
        <f t="shared" si="15"/>
        <v>25</v>
      </c>
      <c r="U211">
        <v>2.1699999999999999E-5</v>
      </c>
      <c r="V211" s="12">
        <v>208</v>
      </c>
    </row>
    <row r="212" spans="2:22">
      <c r="B212" s="29">
        <v>209</v>
      </c>
      <c r="C212" s="40">
        <f t="shared" si="12"/>
        <v>0</v>
      </c>
      <c r="D212" s="51" t="e">
        <f>VLOOKUP(C212,PROTOKOŁY!$B$2:$D$300,3,FALSE)</f>
        <v>#N/A</v>
      </c>
      <c r="E212" s="28">
        <f t="shared" si="13"/>
        <v>25.000021799999999</v>
      </c>
      <c r="P212" s="27">
        <f t="shared" si="14"/>
        <v>25.000021799999999</v>
      </c>
      <c r="Q212">
        <f>PROTOKOŁY!B210</f>
        <v>0</v>
      </c>
      <c r="S212" s="42">
        <f>PROTOKOŁY!F210</f>
        <v>0</v>
      </c>
      <c r="T212">
        <f t="shared" si="15"/>
        <v>25</v>
      </c>
      <c r="U212">
        <v>2.1799999999999998E-5</v>
      </c>
      <c r="V212" s="12">
        <v>209</v>
      </c>
    </row>
    <row r="213" spans="2:22">
      <c r="B213" s="29">
        <v>210</v>
      </c>
      <c r="C213" s="40">
        <f t="shared" si="12"/>
        <v>0</v>
      </c>
      <c r="D213" s="51" t="e">
        <f>VLOOKUP(C213,PROTOKOŁY!$B$2:$D$300,3,FALSE)</f>
        <v>#N/A</v>
      </c>
      <c r="E213" s="28">
        <f t="shared" si="13"/>
        <v>25.0000219</v>
      </c>
      <c r="P213" s="27">
        <f t="shared" si="14"/>
        <v>25.0000219</v>
      </c>
      <c r="Q213">
        <f>PROTOKOŁY!B211</f>
        <v>0</v>
      </c>
      <c r="S213" s="42">
        <f>PROTOKOŁY!F211</f>
        <v>0</v>
      </c>
      <c r="T213">
        <f t="shared" si="15"/>
        <v>25</v>
      </c>
      <c r="U213">
        <v>2.19E-5</v>
      </c>
      <c r="V213" s="12">
        <v>210</v>
      </c>
    </row>
    <row r="214" spans="2:22">
      <c r="B214" s="29">
        <v>211</v>
      </c>
      <c r="C214" s="40">
        <f t="shared" si="12"/>
        <v>0</v>
      </c>
      <c r="D214" s="51" t="e">
        <f>VLOOKUP(C214,PROTOKOŁY!$B$2:$D$300,3,FALSE)</f>
        <v>#N/A</v>
      </c>
      <c r="E214" s="28">
        <f t="shared" si="13"/>
        <v>25.000022000000001</v>
      </c>
      <c r="P214" s="27">
        <f t="shared" si="14"/>
        <v>25.000022000000001</v>
      </c>
      <c r="Q214">
        <f>PROTOKOŁY!B212</f>
        <v>0</v>
      </c>
      <c r="S214" s="42">
        <f>PROTOKOŁY!F212</f>
        <v>0</v>
      </c>
      <c r="T214">
        <f t="shared" si="15"/>
        <v>25</v>
      </c>
      <c r="U214">
        <v>2.1999999999999999E-5</v>
      </c>
      <c r="V214" s="12">
        <v>211</v>
      </c>
    </row>
    <row r="215" spans="2:22">
      <c r="B215" s="29">
        <v>212</v>
      </c>
      <c r="C215" s="40">
        <f t="shared" si="12"/>
        <v>0</v>
      </c>
      <c r="D215" s="51" t="e">
        <f>VLOOKUP(C215,PROTOKOŁY!$B$2:$D$300,3,FALSE)</f>
        <v>#N/A</v>
      </c>
      <c r="E215" s="28">
        <f t="shared" si="13"/>
        <v>25.000022099999999</v>
      </c>
      <c r="P215" s="27">
        <f t="shared" si="14"/>
        <v>25.000022099999999</v>
      </c>
      <c r="Q215">
        <f>PROTOKOŁY!B213</f>
        <v>0</v>
      </c>
      <c r="S215" s="42">
        <f>PROTOKOŁY!F213</f>
        <v>0</v>
      </c>
      <c r="T215">
        <f t="shared" si="15"/>
        <v>25</v>
      </c>
      <c r="U215">
        <v>2.2099999999999998E-5</v>
      </c>
      <c r="V215" s="12">
        <v>212</v>
      </c>
    </row>
    <row r="216" spans="2:22">
      <c r="B216" s="29">
        <v>213</v>
      </c>
      <c r="C216" s="40">
        <f t="shared" si="12"/>
        <v>0</v>
      </c>
      <c r="D216" s="51" t="e">
        <f>VLOOKUP(C216,PROTOKOŁY!$B$2:$D$300,3,FALSE)</f>
        <v>#N/A</v>
      </c>
      <c r="E216" s="28">
        <f t="shared" si="13"/>
        <v>25.0000222</v>
      </c>
      <c r="P216" s="27">
        <f t="shared" si="14"/>
        <v>25.0000222</v>
      </c>
      <c r="Q216">
        <f>PROTOKOŁY!B214</f>
        <v>0</v>
      </c>
      <c r="S216" s="42">
        <f>PROTOKOŁY!F214</f>
        <v>0</v>
      </c>
      <c r="T216">
        <f t="shared" si="15"/>
        <v>25</v>
      </c>
      <c r="U216">
        <v>2.2200000000000001E-5</v>
      </c>
      <c r="V216" s="12">
        <v>213</v>
      </c>
    </row>
    <row r="217" spans="2:22">
      <c r="B217" s="29">
        <v>214</v>
      </c>
      <c r="C217" s="40">
        <f t="shared" si="12"/>
        <v>0</v>
      </c>
      <c r="D217" s="51" t="e">
        <f>VLOOKUP(C217,PROTOKOŁY!$B$2:$D$300,3,FALSE)</f>
        <v>#N/A</v>
      </c>
      <c r="E217" s="28">
        <f t="shared" si="13"/>
        <v>25.000022300000001</v>
      </c>
      <c r="P217" s="27">
        <f t="shared" si="14"/>
        <v>25.000022300000001</v>
      </c>
      <c r="Q217">
        <f>PROTOKOŁY!B215</f>
        <v>0</v>
      </c>
      <c r="S217" s="42">
        <f>PROTOKOŁY!F215</f>
        <v>0</v>
      </c>
      <c r="T217">
        <f t="shared" si="15"/>
        <v>25</v>
      </c>
      <c r="U217">
        <v>2.23E-5</v>
      </c>
      <c r="V217" s="12">
        <v>214</v>
      </c>
    </row>
    <row r="218" spans="2:22">
      <c r="B218" s="29">
        <v>215</v>
      </c>
      <c r="C218" s="40">
        <f t="shared" si="12"/>
        <v>0</v>
      </c>
      <c r="D218" s="51" t="e">
        <f>VLOOKUP(C218,PROTOKOŁY!$B$2:$D$300,3,FALSE)</f>
        <v>#N/A</v>
      </c>
      <c r="E218" s="28">
        <f t="shared" si="13"/>
        <v>25.000022399999999</v>
      </c>
      <c r="P218" s="27">
        <f t="shared" si="14"/>
        <v>25.000022399999999</v>
      </c>
      <c r="Q218">
        <f>PROTOKOŁY!B216</f>
        <v>0</v>
      </c>
      <c r="S218" s="42">
        <f>PROTOKOŁY!F216</f>
        <v>0</v>
      </c>
      <c r="T218">
        <f t="shared" si="15"/>
        <v>25</v>
      </c>
      <c r="U218">
        <v>2.2399999999999999E-5</v>
      </c>
      <c r="V218" s="12">
        <v>215</v>
      </c>
    </row>
    <row r="219" spans="2:22">
      <c r="B219" s="29">
        <v>216</v>
      </c>
      <c r="C219" s="40">
        <f t="shared" si="12"/>
        <v>0</v>
      </c>
      <c r="D219" s="51" t="e">
        <f>VLOOKUP(C219,PROTOKOŁY!$B$2:$D$300,3,FALSE)</f>
        <v>#N/A</v>
      </c>
      <c r="E219" s="28">
        <f t="shared" si="13"/>
        <v>25.0000225</v>
      </c>
      <c r="P219" s="27">
        <f t="shared" si="14"/>
        <v>25.0000225</v>
      </c>
      <c r="Q219">
        <f>PROTOKOŁY!B217</f>
        <v>0</v>
      </c>
      <c r="S219" s="42">
        <f>PROTOKOŁY!F217</f>
        <v>0</v>
      </c>
      <c r="T219">
        <f t="shared" si="15"/>
        <v>25</v>
      </c>
      <c r="U219">
        <v>2.2499999999999998E-5</v>
      </c>
      <c r="V219" s="12">
        <v>216</v>
      </c>
    </row>
    <row r="220" spans="2:22">
      <c r="B220" s="29">
        <v>217</v>
      </c>
      <c r="C220" s="40">
        <f t="shared" si="12"/>
        <v>0</v>
      </c>
      <c r="D220" s="51" t="e">
        <f>VLOOKUP(C220,PROTOKOŁY!$B$2:$D$300,3,FALSE)</f>
        <v>#N/A</v>
      </c>
      <c r="E220" s="28">
        <f t="shared" si="13"/>
        <v>25.000022600000001</v>
      </c>
      <c r="P220" s="27">
        <f t="shared" si="14"/>
        <v>25.000022600000001</v>
      </c>
      <c r="Q220">
        <f>PROTOKOŁY!B218</f>
        <v>0</v>
      </c>
      <c r="S220" s="42">
        <f>PROTOKOŁY!F218</f>
        <v>0</v>
      </c>
      <c r="T220">
        <f t="shared" si="15"/>
        <v>25</v>
      </c>
      <c r="U220">
        <v>2.26E-5</v>
      </c>
      <c r="V220" s="12">
        <v>217</v>
      </c>
    </row>
    <row r="221" spans="2:22">
      <c r="B221" s="29">
        <v>218</v>
      </c>
      <c r="C221" s="40">
        <f t="shared" si="12"/>
        <v>0</v>
      </c>
      <c r="D221" s="51" t="e">
        <f>VLOOKUP(C221,PROTOKOŁY!$B$2:$D$300,3,FALSE)</f>
        <v>#N/A</v>
      </c>
      <c r="E221" s="28">
        <f t="shared" si="13"/>
        <v>25.000022699999999</v>
      </c>
      <c r="P221" s="27">
        <f t="shared" si="14"/>
        <v>25.000022699999999</v>
      </c>
      <c r="Q221">
        <f>PROTOKOŁY!B219</f>
        <v>0</v>
      </c>
      <c r="S221" s="42">
        <f>PROTOKOŁY!F219</f>
        <v>0</v>
      </c>
      <c r="T221">
        <f t="shared" si="15"/>
        <v>25</v>
      </c>
      <c r="U221">
        <v>2.27E-5</v>
      </c>
      <c r="V221" s="12">
        <v>218</v>
      </c>
    </row>
    <row r="222" spans="2:22">
      <c r="B222" s="29">
        <v>219</v>
      </c>
      <c r="C222" s="40">
        <f t="shared" si="12"/>
        <v>0</v>
      </c>
      <c r="D222" s="51" t="e">
        <f>VLOOKUP(C222,PROTOKOŁY!$B$2:$D$300,3,FALSE)</f>
        <v>#N/A</v>
      </c>
      <c r="E222" s="28">
        <f t="shared" si="13"/>
        <v>25.0000228</v>
      </c>
      <c r="P222" s="27">
        <f t="shared" si="14"/>
        <v>25.0000228</v>
      </c>
      <c r="Q222">
        <f>PROTOKOŁY!B220</f>
        <v>0</v>
      </c>
      <c r="S222" s="42">
        <f>PROTOKOŁY!F220</f>
        <v>0</v>
      </c>
      <c r="T222">
        <f t="shared" si="15"/>
        <v>25</v>
      </c>
      <c r="U222">
        <v>2.2799999999999999E-5</v>
      </c>
      <c r="V222" s="12">
        <v>219</v>
      </c>
    </row>
    <row r="223" spans="2:22">
      <c r="B223" s="29">
        <v>220</v>
      </c>
      <c r="C223" s="40">
        <f t="shared" si="12"/>
        <v>0</v>
      </c>
      <c r="D223" s="51" t="e">
        <f>VLOOKUP(C223,PROTOKOŁY!$B$2:$D$300,3,FALSE)</f>
        <v>#N/A</v>
      </c>
      <c r="E223" s="28">
        <f t="shared" si="13"/>
        <v>25.000022900000001</v>
      </c>
      <c r="P223" s="27">
        <f t="shared" si="14"/>
        <v>25.000022900000001</v>
      </c>
      <c r="Q223">
        <f>PROTOKOŁY!B221</f>
        <v>0</v>
      </c>
      <c r="S223" s="42">
        <f>PROTOKOŁY!F221</f>
        <v>0</v>
      </c>
      <c r="T223">
        <f t="shared" si="15"/>
        <v>25</v>
      </c>
      <c r="U223">
        <v>2.2900000000000001E-5</v>
      </c>
      <c r="V223" s="12">
        <v>220</v>
      </c>
    </row>
    <row r="224" spans="2:22">
      <c r="B224" s="29">
        <v>221</v>
      </c>
      <c r="C224" s="40">
        <f t="shared" si="12"/>
        <v>0</v>
      </c>
      <c r="D224" s="51" t="e">
        <f>VLOOKUP(C224,PROTOKOŁY!$B$2:$D$300,3,FALSE)</f>
        <v>#N/A</v>
      </c>
      <c r="E224" s="28">
        <f t="shared" si="13"/>
        <v>25.000022999999999</v>
      </c>
      <c r="P224" s="27">
        <f t="shared" si="14"/>
        <v>25.000022999999999</v>
      </c>
      <c r="Q224">
        <f>PROTOKOŁY!B222</f>
        <v>0</v>
      </c>
      <c r="S224" s="42">
        <f>PROTOKOŁY!F222</f>
        <v>0</v>
      </c>
      <c r="T224">
        <f t="shared" si="15"/>
        <v>25</v>
      </c>
      <c r="U224">
        <v>2.3E-5</v>
      </c>
      <c r="V224" s="12">
        <v>221</v>
      </c>
    </row>
    <row r="225" spans="2:22">
      <c r="B225" s="29">
        <v>222</v>
      </c>
      <c r="C225" s="40">
        <f t="shared" si="12"/>
        <v>0</v>
      </c>
      <c r="D225" s="51" t="e">
        <f>VLOOKUP(C225,PROTOKOŁY!$B$2:$D$300,3,FALSE)</f>
        <v>#N/A</v>
      </c>
      <c r="E225" s="28">
        <f t="shared" si="13"/>
        <v>25.0000231</v>
      </c>
      <c r="P225" s="27">
        <f t="shared" si="14"/>
        <v>25.0000231</v>
      </c>
      <c r="Q225">
        <f>PROTOKOŁY!B223</f>
        <v>0</v>
      </c>
      <c r="S225" s="42">
        <f>PROTOKOŁY!F223</f>
        <v>0</v>
      </c>
      <c r="T225">
        <f t="shared" si="15"/>
        <v>25</v>
      </c>
      <c r="U225">
        <v>2.3099999999999999E-5</v>
      </c>
      <c r="V225" s="12">
        <v>222</v>
      </c>
    </row>
    <row r="226" spans="2:22">
      <c r="B226" s="29">
        <v>223</v>
      </c>
      <c r="C226" s="40">
        <f t="shared" si="12"/>
        <v>0</v>
      </c>
      <c r="D226" s="51" t="e">
        <f>VLOOKUP(C226,PROTOKOŁY!$B$2:$D$300,3,FALSE)</f>
        <v>#N/A</v>
      </c>
      <c r="E226" s="28">
        <f t="shared" si="13"/>
        <v>25.000023200000001</v>
      </c>
      <c r="P226" s="27">
        <f t="shared" si="14"/>
        <v>25.000023200000001</v>
      </c>
      <c r="Q226">
        <f>PROTOKOŁY!B224</f>
        <v>0</v>
      </c>
      <c r="S226" s="42">
        <f>PROTOKOŁY!F224</f>
        <v>0</v>
      </c>
      <c r="T226">
        <f t="shared" si="15"/>
        <v>25</v>
      </c>
      <c r="U226">
        <v>2.3199999999999998E-5</v>
      </c>
      <c r="V226" s="12">
        <v>223</v>
      </c>
    </row>
    <row r="227" spans="2:22">
      <c r="B227" s="29">
        <v>224</v>
      </c>
      <c r="C227" s="40">
        <f t="shared" si="12"/>
        <v>0</v>
      </c>
      <c r="D227" s="51" t="e">
        <f>VLOOKUP(C227,PROTOKOŁY!$B$2:$D$300,3,FALSE)</f>
        <v>#N/A</v>
      </c>
      <c r="E227" s="28">
        <f t="shared" si="13"/>
        <v>25.000023299999999</v>
      </c>
      <c r="P227" s="27">
        <f t="shared" si="14"/>
        <v>25.000023299999999</v>
      </c>
      <c r="Q227">
        <f>PROTOKOŁY!B225</f>
        <v>0</v>
      </c>
      <c r="S227" s="42">
        <f>PROTOKOŁY!F225</f>
        <v>0</v>
      </c>
      <c r="T227">
        <f t="shared" si="15"/>
        <v>25</v>
      </c>
      <c r="U227">
        <v>2.3300000000000001E-5</v>
      </c>
      <c r="V227" s="12">
        <v>224</v>
      </c>
    </row>
    <row r="228" spans="2:22">
      <c r="B228" s="29">
        <v>225</v>
      </c>
      <c r="C228" s="40">
        <f t="shared" si="12"/>
        <v>0</v>
      </c>
      <c r="D228" s="51" t="e">
        <f>VLOOKUP(C228,PROTOKOŁY!$B$2:$D$300,3,FALSE)</f>
        <v>#N/A</v>
      </c>
      <c r="E228" s="28">
        <f t="shared" si="13"/>
        <v>25.0000234</v>
      </c>
      <c r="P228" s="27">
        <f t="shared" si="14"/>
        <v>25.0000234</v>
      </c>
      <c r="Q228">
        <f>PROTOKOŁY!B226</f>
        <v>0</v>
      </c>
      <c r="S228" s="42">
        <f>PROTOKOŁY!F226</f>
        <v>0</v>
      </c>
      <c r="T228">
        <f t="shared" si="15"/>
        <v>25</v>
      </c>
      <c r="U228">
        <v>2.34E-5</v>
      </c>
      <c r="V228" s="12">
        <v>225</v>
      </c>
    </row>
    <row r="229" spans="2:22">
      <c r="B229" s="29">
        <v>226</v>
      </c>
      <c r="C229" s="40">
        <f t="shared" si="12"/>
        <v>0</v>
      </c>
      <c r="D229" s="51" t="e">
        <f>VLOOKUP(C229,PROTOKOŁY!$B$2:$D$300,3,FALSE)</f>
        <v>#N/A</v>
      </c>
      <c r="E229" s="28">
        <f t="shared" si="13"/>
        <v>25.000023500000001</v>
      </c>
      <c r="P229" s="27">
        <f t="shared" si="14"/>
        <v>25.000023500000001</v>
      </c>
      <c r="Q229">
        <f>PROTOKOŁY!B227</f>
        <v>0</v>
      </c>
      <c r="S229" s="42">
        <f>PROTOKOŁY!F227</f>
        <v>0</v>
      </c>
      <c r="T229">
        <f t="shared" si="15"/>
        <v>25</v>
      </c>
      <c r="U229">
        <v>2.3499999999999999E-5</v>
      </c>
      <c r="V229" s="12">
        <v>226</v>
      </c>
    </row>
    <row r="230" spans="2:22">
      <c r="B230" s="29">
        <v>227</v>
      </c>
      <c r="C230" s="40">
        <f t="shared" si="12"/>
        <v>0</v>
      </c>
      <c r="D230" s="51" t="e">
        <f>VLOOKUP(C230,PROTOKOŁY!$B$2:$D$300,3,FALSE)</f>
        <v>#N/A</v>
      </c>
      <c r="E230" s="28">
        <f t="shared" si="13"/>
        <v>25.000023599999999</v>
      </c>
      <c r="P230" s="27">
        <f t="shared" si="14"/>
        <v>25.000023599999999</v>
      </c>
      <c r="Q230">
        <f>PROTOKOŁY!B228</f>
        <v>0</v>
      </c>
      <c r="S230" s="42">
        <f>PROTOKOŁY!F228</f>
        <v>0</v>
      </c>
      <c r="T230">
        <f t="shared" si="15"/>
        <v>25</v>
      </c>
      <c r="U230">
        <v>2.3600000000000001E-5</v>
      </c>
      <c r="V230" s="12">
        <v>227</v>
      </c>
    </row>
    <row r="231" spans="2:22">
      <c r="B231" s="29">
        <v>228</v>
      </c>
      <c r="C231" s="40">
        <f t="shared" si="12"/>
        <v>0</v>
      </c>
      <c r="D231" s="51" t="e">
        <f>VLOOKUP(C231,PROTOKOŁY!$B$2:$D$300,3,FALSE)</f>
        <v>#N/A</v>
      </c>
      <c r="E231" s="28">
        <f t="shared" si="13"/>
        <v>25.0000237</v>
      </c>
      <c r="P231" s="27">
        <f t="shared" si="14"/>
        <v>25.0000237</v>
      </c>
      <c r="Q231">
        <f>PROTOKOŁY!B229</f>
        <v>0</v>
      </c>
      <c r="S231" s="42">
        <f>PROTOKOŁY!F229</f>
        <v>0</v>
      </c>
      <c r="T231">
        <f t="shared" si="15"/>
        <v>25</v>
      </c>
      <c r="U231">
        <v>2.37E-5</v>
      </c>
      <c r="V231" s="12">
        <v>228</v>
      </c>
    </row>
    <row r="232" spans="2:22">
      <c r="B232" s="29">
        <v>229</v>
      </c>
      <c r="C232" s="40">
        <f t="shared" si="12"/>
        <v>0</v>
      </c>
      <c r="D232" s="51" t="e">
        <f>VLOOKUP(C232,PROTOKOŁY!$B$2:$D$300,3,FALSE)</f>
        <v>#N/A</v>
      </c>
      <c r="E232" s="28">
        <f t="shared" si="13"/>
        <v>25.000023800000001</v>
      </c>
      <c r="P232" s="27">
        <f t="shared" si="14"/>
        <v>25.000023800000001</v>
      </c>
      <c r="Q232">
        <f>PROTOKOŁY!B230</f>
        <v>0</v>
      </c>
      <c r="S232" s="42">
        <f>PROTOKOŁY!F230</f>
        <v>0</v>
      </c>
      <c r="T232">
        <f t="shared" si="15"/>
        <v>25</v>
      </c>
      <c r="U232">
        <v>2.3799999999999999E-5</v>
      </c>
      <c r="V232" s="12">
        <v>229</v>
      </c>
    </row>
    <row r="233" spans="2:22">
      <c r="B233" s="29">
        <v>230</v>
      </c>
      <c r="C233" s="40">
        <f t="shared" si="12"/>
        <v>0</v>
      </c>
      <c r="D233" s="51" t="e">
        <f>VLOOKUP(C233,PROTOKOŁY!$B$2:$D$300,3,FALSE)</f>
        <v>#N/A</v>
      </c>
      <c r="E233" s="28">
        <f t="shared" si="13"/>
        <v>25.000023899999999</v>
      </c>
      <c r="P233" s="27">
        <f t="shared" si="14"/>
        <v>25.000023899999999</v>
      </c>
      <c r="Q233">
        <f>PROTOKOŁY!B231</f>
        <v>0</v>
      </c>
      <c r="S233" s="42">
        <f>PROTOKOŁY!F231</f>
        <v>0</v>
      </c>
      <c r="T233">
        <f t="shared" si="15"/>
        <v>25</v>
      </c>
      <c r="U233">
        <v>2.3899999999999998E-5</v>
      </c>
      <c r="V233" s="12">
        <v>230</v>
      </c>
    </row>
    <row r="234" spans="2:22">
      <c r="B234" s="29">
        <v>231</v>
      </c>
      <c r="C234" s="40">
        <f t="shared" si="12"/>
        <v>0</v>
      </c>
      <c r="D234" s="51" t="e">
        <f>VLOOKUP(C234,PROTOKOŁY!$B$2:$D$300,3,FALSE)</f>
        <v>#N/A</v>
      </c>
      <c r="E234" s="28">
        <f t="shared" si="13"/>
        <v>25.000024</v>
      </c>
      <c r="P234" s="27">
        <f t="shared" si="14"/>
        <v>25.000024</v>
      </c>
      <c r="Q234">
        <f>PROTOKOŁY!B232</f>
        <v>0</v>
      </c>
      <c r="S234" s="42">
        <f>PROTOKOŁY!F232</f>
        <v>0</v>
      </c>
      <c r="T234">
        <f t="shared" si="15"/>
        <v>25</v>
      </c>
      <c r="U234">
        <v>2.4000000000000001E-5</v>
      </c>
      <c r="V234" s="12">
        <v>231</v>
      </c>
    </row>
    <row r="235" spans="2:22">
      <c r="B235" s="29">
        <v>232</v>
      </c>
      <c r="C235" s="40">
        <f t="shared" si="12"/>
        <v>0</v>
      </c>
      <c r="D235" s="51" t="e">
        <f>VLOOKUP(C235,PROTOKOŁY!$B$2:$D$300,3,FALSE)</f>
        <v>#N/A</v>
      </c>
      <c r="E235" s="28">
        <f t="shared" si="13"/>
        <v>25.000024100000001</v>
      </c>
      <c r="P235" s="27">
        <f t="shared" si="14"/>
        <v>25.000024100000001</v>
      </c>
      <c r="Q235">
        <f>PROTOKOŁY!B233</f>
        <v>0</v>
      </c>
      <c r="S235" s="42">
        <f>PROTOKOŁY!F233</f>
        <v>0</v>
      </c>
      <c r="T235">
        <f t="shared" si="15"/>
        <v>25</v>
      </c>
      <c r="U235">
        <v>2.41E-5</v>
      </c>
      <c r="V235" s="12">
        <v>232</v>
      </c>
    </row>
    <row r="236" spans="2:22">
      <c r="B236" s="29">
        <v>233</v>
      </c>
      <c r="C236" s="40">
        <f t="shared" si="12"/>
        <v>0</v>
      </c>
      <c r="D236" s="51" t="e">
        <f>VLOOKUP(C236,PROTOKOŁY!$B$2:$D$300,3,FALSE)</f>
        <v>#N/A</v>
      </c>
      <c r="E236" s="28">
        <f t="shared" si="13"/>
        <v>25.000024199999999</v>
      </c>
      <c r="P236" s="27">
        <f t="shared" si="14"/>
        <v>25.000024199999999</v>
      </c>
      <c r="Q236">
        <f>PROTOKOŁY!B234</f>
        <v>0</v>
      </c>
      <c r="S236" s="42">
        <f>PROTOKOŁY!F234</f>
        <v>0</v>
      </c>
      <c r="T236">
        <f t="shared" si="15"/>
        <v>25</v>
      </c>
      <c r="U236">
        <v>2.4199999999999999E-5</v>
      </c>
      <c r="V236" s="12">
        <v>233</v>
      </c>
    </row>
    <row r="237" spans="2:22">
      <c r="B237" s="29">
        <v>234</v>
      </c>
      <c r="C237" s="40">
        <f t="shared" si="12"/>
        <v>0</v>
      </c>
      <c r="D237" s="51" t="e">
        <f>VLOOKUP(C237,PROTOKOŁY!$B$2:$D$300,3,FALSE)</f>
        <v>#N/A</v>
      </c>
      <c r="E237" s="28">
        <f t="shared" si="13"/>
        <v>25.0000243</v>
      </c>
      <c r="P237" s="27">
        <f t="shared" si="14"/>
        <v>25.0000243</v>
      </c>
      <c r="Q237">
        <f>PROTOKOŁY!B235</f>
        <v>0</v>
      </c>
      <c r="S237" s="42">
        <f>PROTOKOŁY!F235</f>
        <v>0</v>
      </c>
      <c r="T237">
        <f t="shared" si="15"/>
        <v>25</v>
      </c>
      <c r="U237">
        <v>2.4300000000000001E-5</v>
      </c>
      <c r="V237" s="12">
        <v>234</v>
      </c>
    </row>
    <row r="238" spans="2:22">
      <c r="B238" s="29">
        <v>235</v>
      </c>
      <c r="C238" s="40">
        <f t="shared" si="12"/>
        <v>0</v>
      </c>
      <c r="D238" s="51" t="e">
        <f>VLOOKUP(C238,PROTOKOŁY!$B$2:$D$300,3,FALSE)</f>
        <v>#N/A</v>
      </c>
      <c r="E238" s="28">
        <f t="shared" si="13"/>
        <v>25.000024400000001</v>
      </c>
      <c r="P238" s="27">
        <f t="shared" si="14"/>
        <v>25.000024400000001</v>
      </c>
      <c r="Q238">
        <f>PROTOKOŁY!B236</f>
        <v>0</v>
      </c>
      <c r="S238" s="42">
        <f>PROTOKOŁY!F236</f>
        <v>0</v>
      </c>
      <c r="T238">
        <f t="shared" si="15"/>
        <v>25</v>
      </c>
      <c r="U238">
        <v>2.44E-5</v>
      </c>
      <c r="V238" s="12">
        <v>235</v>
      </c>
    </row>
    <row r="239" spans="2:22">
      <c r="B239" s="29">
        <v>236</v>
      </c>
      <c r="C239" s="40">
        <f t="shared" si="12"/>
        <v>0</v>
      </c>
      <c r="D239" s="51" t="e">
        <f>VLOOKUP(C239,PROTOKOŁY!$B$2:$D$300,3,FALSE)</f>
        <v>#N/A</v>
      </c>
      <c r="E239" s="28">
        <f t="shared" si="13"/>
        <v>25.000024499999999</v>
      </c>
      <c r="P239" s="27">
        <f t="shared" si="14"/>
        <v>25.000024499999999</v>
      </c>
      <c r="Q239">
        <f>PROTOKOŁY!B237</f>
        <v>0</v>
      </c>
      <c r="S239" s="42">
        <f>PROTOKOŁY!F237</f>
        <v>0</v>
      </c>
      <c r="T239">
        <f t="shared" si="15"/>
        <v>25</v>
      </c>
      <c r="U239">
        <v>2.4499999999999999E-5</v>
      </c>
      <c r="V239" s="12">
        <v>236</v>
      </c>
    </row>
    <row r="240" spans="2:22">
      <c r="B240" s="29">
        <v>237</v>
      </c>
      <c r="C240" s="40">
        <f t="shared" si="12"/>
        <v>0</v>
      </c>
      <c r="D240" s="51" t="e">
        <f>VLOOKUP(C240,PROTOKOŁY!$B$2:$D$300,3,FALSE)</f>
        <v>#N/A</v>
      </c>
      <c r="E240" s="28">
        <f t="shared" si="13"/>
        <v>25.0000246</v>
      </c>
      <c r="P240" s="27">
        <f t="shared" si="14"/>
        <v>25.0000246</v>
      </c>
      <c r="Q240">
        <f>PROTOKOŁY!B238</f>
        <v>0</v>
      </c>
      <c r="S240" s="42">
        <f>PROTOKOŁY!F238</f>
        <v>0</v>
      </c>
      <c r="T240">
        <f t="shared" si="15"/>
        <v>25</v>
      </c>
      <c r="U240">
        <v>2.4599999999999998E-5</v>
      </c>
      <c r="V240" s="12">
        <v>237</v>
      </c>
    </row>
    <row r="241" spans="2:22">
      <c r="B241" s="29">
        <v>238</v>
      </c>
      <c r="C241" s="40">
        <f t="shared" si="12"/>
        <v>0</v>
      </c>
      <c r="D241" s="51" t="e">
        <f>VLOOKUP(C241,PROTOKOŁY!$B$2:$D$300,3,FALSE)</f>
        <v>#N/A</v>
      </c>
      <c r="E241" s="28">
        <f t="shared" si="13"/>
        <v>25.000024700000001</v>
      </c>
      <c r="P241" s="27">
        <f t="shared" si="14"/>
        <v>25.000024700000001</v>
      </c>
      <c r="Q241">
        <f>PROTOKOŁY!B239</f>
        <v>0</v>
      </c>
      <c r="S241" s="42">
        <f>PROTOKOŁY!F239</f>
        <v>0</v>
      </c>
      <c r="T241">
        <f t="shared" si="15"/>
        <v>25</v>
      </c>
      <c r="U241">
        <v>2.4700000000000001E-5</v>
      </c>
      <c r="V241" s="12">
        <v>238</v>
      </c>
    </row>
    <row r="242" spans="2:22">
      <c r="B242" s="29">
        <v>239</v>
      </c>
      <c r="C242" s="40">
        <f t="shared" si="12"/>
        <v>0</v>
      </c>
      <c r="D242" s="51" t="e">
        <f>VLOOKUP(C242,PROTOKOŁY!$B$2:$D$300,3,FALSE)</f>
        <v>#N/A</v>
      </c>
      <c r="E242" s="28">
        <f t="shared" si="13"/>
        <v>25.000024799999998</v>
      </c>
      <c r="P242" s="27">
        <f t="shared" si="14"/>
        <v>25.000024799999998</v>
      </c>
      <c r="Q242">
        <f>PROTOKOŁY!B240</f>
        <v>0</v>
      </c>
      <c r="S242" s="42">
        <f>PROTOKOŁY!F240</f>
        <v>0</v>
      </c>
      <c r="T242">
        <f t="shared" si="15"/>
        <v>25</v>
      </c>
      <c r="U242">
        <v>2.48E-5</v>
      </c>
      <c r="V242" s="12">
        <v>239</v>
      </c>
    </row>
    <row r="243" spans="2:22">
      <c r="B243" s="29">
        <v>240</v>
      </c>
      <c r="C243" s="40">
        <f t="shared" si="12"/>
        <v>0</v>
      </c>
      <c r="D243" s="51" t="e">
        <f>VLOOKUP(C243,PROTOKOŁY!$B$2:$D$300,3,FALSE)</f>
        <v>#N/A</v>
      </c>
      <c r="E243" s="28">
        <f t="shared" si="13"/>
        <v>25.0000249</v>
      </c>
      <c r="P243" s="27">
        <f t="shared" si="14"/>
        <v>25.0000249</v>
      </c>
      <c r="Q243">
        <f>PROTOKOŁY!B241</f>
        <v>0</v>
      </c>
      <c r="S243" s="42">
        <f>PROTOKOŁY!F241</f>
        <v>0</v>
      </c>
      <c r="T243">
        <f t="shared" si="15"/>
        <v>25</v>
      </c>
      <c r="U243">
        <v>2.4899999999999999E-5</v>
      </c>
      <c r="V243" s="12">
        <v>240</v>
      </c>
    </row>
    <row r="244" spans="2:22">
      <c r="B244" s="29">
        <v>241</v>
      </c>
      <c r="C244" s="40">
        <f t="shared" si="12"/>
        <v>0</v>
      </c>
      <c r="D244" s="51" t="e">
        <f>VLOOKUP(C244,PROTOKOŁY!$B$2:$D$300,3,FALSE)</f>
        <v>#N/A</v>
      </c>
      <c r="E244" s="28">
        <f t="shared" si="13"/>
        <v>25.000025000000001</v>
      </c>
      <c r="P244" s="27">
        <f t="shared" si="14"/>
        <v>25.000025000000001</v>
      </c>
      <c r="Q244">
        <f>PROTOKOŁY!B242</f>
        <v>0</v>
      </c>
      <c r="S244" s="42">
        <f>PROTOKOŁY!F242</f>
        <v>0</v>
      </c>
      <c r="T244">
        <f t="shared" si="15"/>
        <v>25</v>
      </c>
      <c r="U244">
        <v>2.5000000000000001E-5</v>
      </c>
      <c r="V244" s="12">
        <v>241</v>
      </c>
    </row>
    <row r="245" spans="2:22">
      <c r="B245" s="29">
        <v>242</v>
      </c>
      <c r="C245" s="40">
        <f t="shared" si="12"/>
        <v>0</v>
      </c>
      <c r="D245" s="51" t="e">
        <f>VLOOKUP(C245,PROTOKOŁY!$B$2:$D$300,3,FALSE)</f>
        <v>#N/A</v>
      </c>
      <c r="E245" s="28">
        <f t="shared" si="13"/>
        <v>25.000025099999998</v>
      </c>
      <c r="P245" s="27">
        <f t="shared" si="14"/>
        <v>25.000025099999998</v>
      </c>
      <c r="Q245">
        <f>PROTOKOŁY!B243</f>
        <v>0</v>
      </c>
      <c r="S245" s="42">
        <f>PROTOKOŁY!F243</f>
        <v>0</v>
      </c>
      <c r="T245">
        <f t="shared" si="15"/>
        <v>25</v>
      </c>
      <c r="U245">
        <v>2.51E-5</v>
      </c>
      <c r="V245" s="12">
        <v>242</v>
      </c>
    </row>
    <row r="246" spans="2:22">
      <c r="B246" s="29">
        <v>243</v>
      </c>
      <c r="C246" s="40">
        <f t="shared" si="12"/>
        <v>0</v>
      </c>
      <c r="D246" s="51" t="e">
        <f>VLOOKUP(C246,PROTOKOŁY!$B$2:$D$300,3,FALSE)</f>
        <v>#N/A</v>
      </c>
      <c r="E246" s="28">
        <f t="shared" si="13"/>
        <v>25.0000252</v>
      </c>
      <c r="P246" s="27">
        <f t="shared" si="14"/>
        <v>25.0000252</v>
      </c>
      <c r="Q246">
        <f>PROTOKOŁY!B244</f>
        <v>0</v>
      </c>
      <c r="S246" s="42">
        <f>PROTOKOŁY!F244</f>
        <v>0</v>
      </c>
      <c r="T246">
        <f t="shared" si="15"/>
        <v>25</v>
      </c>
      <c r="U246">
        <v>2.5199999999999999E-5</v>
      </c>
      <c r="V246" s="12">
        <v>243</v>
      </c>
    </row>
    <row r="247" spans="2:22">
      <c r="B247" s="29">
        <v>244</v>
      </c>
      <c r="C247" s="40">
        <f t="shared" si="12"/>
        <v>0</v>
      </c>
      <c r="D247" s="51" t="e">
        <f>VLOOKUP(C247,PROTOKOŁY!$B$2:$D$300,3,FALSE)</f>
        <v>#N/A</v>
      </c>
      <c r="E247" s="28">
        <f t="shared" si="13"/>
        <v>25.000025300000001</v>
      </c>
      <c r="P247" s="27">
        <f t="shared" si="14"/>
        <v>25.000025300000001</v>
      </c>
      <c r="Q247">
        <f>PROTOKOŁY!B245</f>
        <v>0</v>
      </c>
      <c r="S247" s="42">
        <f>PROTOKOŁY!F245</f>
        <v>0</v>
      </c>
      <c r="T247">
        <f t="shared" si="15"/>
        <v>25</v>
      </c>
      <c r="U247">
        <v>2.5299999999999998E-5</v>
      </c>
      <c r="V247" s="12">
        <v>244</v>
      </c>
    </row>
    <row r="248" spans="2:22">
      <c r="B248" s="29">
        <v>245</v>
      </c>
      <c r="C248" s="40">
        <f t="shared" si="12"/>
        <v>0</v>
      </c>
      <c r="D248" s="51" t="e">
        <f>VLOOKUP(C248,PROTOKOŁY!$B$2:$D$300,3,FALSE)</f>
        <v>#N/A</v>
      </c>
      <c r="E248" s="28">
        <f t="shared" si="13"/>
        <v>25.000025399999998</v>
      </c>
      <c r="P248" s="27">
        <f t="shared" si="14"/>
        <v>25.000025399999998</v>
      </c>
      <c r="Q248">
        <f>PROTOKOŁY!B246</f>
        <v>0</v>
      </c>
      <c r="S248" s="42">
        <f>PROTOKOŁY!F246</f>
        <v>0</v>
      </c>
      <c r="T248">
        <f t="shared" si="15"/>
        <v>25</v>
      </c>
      <c r="U248">
        <v>2.5400000000000001E-5</v>
      </c>
      <c r="V248" s="12">
        <v>245</v>
      </c>
    </row>
    <row r="249" spans="2:22">
      <c r="B249" s="29">
        <v>246</v>
      </c>
      <c r="C249" s="40">
        <f t="shared" si="12"/>
        <v>0</v>
      </c>
      <c r="D249" s="51" t="e">
        <f>VLOOKUP(C249,PROTOKOŁY!$B$2:$D$300,3,FALSE)</f>
        <v>#N/A</v>
      </c>
      <c r="E249" s="28">
        <f t="shared" si="13"/>
        <v>25.0000255</v>
      </c>
      <c r="P249" s="27">
        <f t="shared" si="14"/>
        <v>25.0000255</v>
      </c>
      <c r="Q249">
        <f>PROTOKOŁY!B247</f>
        <v>0</v>
      </c>
      <c r="S249" s="42">
        <f>PROTOKOŁY!F247</f>
        <v>0</v>
      </c>
      <c r="T249">
        <f t="shared" si="15"/>
        <v>25</v>
      </c>
      <c r="U249">
        <v>2.55E-5</v>
      </c>
      <c r="V249" s="12">
        <v>246</v>
      </c>
    </row>
    <row r="250" spans="2:22">
      <c r="B250" s="29">
        <v>247</v>
      </c>
      <c r="C250" s="40">
        <f t="shared" si="12"/>
        <v>0</v>
      </c>
      <c r="D250" s="51" t="e">
        <f>VLOOKUP(C250,PROTOKOŁY!$B$2:$D$300,3,FALSE)</f>
        <v>#N/A</v>
      </c>
      <c r="E250" s="28">
        <f t="shared" si="13"/>
        <v>25.000025600000001</v>
      </c>
      <c r="P250" s="27">
        <f t="shared" si="14"/>
        <v>25.000025600000001</v>
      </c>
      <c r="Q250">
        <f>PROTOKOŁY!B248</f>
        <v>0</v>
      </c>
      <c r="S250" s="42">
        <f>PROTOKOŁY!F248</f>
        <v>0</v>
      </c>
      <c r="T250">
        <f t="shared" si="15"/>
        <v>25</v>
      </c>
      <c r="U250">
        <v>2.5599999999999999E-5</v>
      </c>
      <c r="V250" s="12">
        <v>247</v>
      </c>
    </row>
    <row r="251" spans="2:22">
      <c r="B251" s="29">
        <v>248</v>
      </c>
      <c r="C251" s="40">
        <f t="shared" si="12"/>
        <v>0</v>
      </c>
      <c r="D251" s="51" t="e">
        <f>VLOOKUP(C251,PROTOKOŁY!$B$2:$D$300,3,FALSE)</f>
        <v>#N/A</v>
      </c>
      <c r="E251" s="28">
        <f t="shared" si="13"/>
        <v>25.000025699999998</v>
      </c>
      <c r="P251" s="27">
        <f t="shared" si="14"/>
        <v>25.000025699999998</v>
      </c>
      <c r="Q251">
        <f>PROTOKOŁY!B249</f>
        <v>0</v>
      </c>
      <c r="S251" s="42">
        <f>PROTOKOŁY!F249</f>
        <v>0</v>
      </c>
      <c r="T251">
        <f t="shared" si="15"/>
        <v>25</v>
      </c>
      <c r="U251">
        <v>2.5699999999999998E-5</v>
      </c>
      <c r="V251" s="12">
        <v>248</v>
      </c>
    </row>
    <row r="252" spans="2:22">
      <c r="B252" s="29">
        <v>249</v>
      </c>
      <c r="C252" s="40">
        <f t="shared" si="12"/>
        <v>0</v>
      </c>
      <c r="D252" s="51" t="e">
        <f>VLOOKUP(C252,PROTOKOŁY!$B$2:$D$300,3,FALSE)</f>
        <v>#N/A</v>
      </c>
      <c r="E252" s="28">
        <f t="shared" si="13"/>
        <v>25.0000258</v>
      </c>
      <c r="P252" s="27">
        <f t="shared" si="14"/>
        <v>25.0000258</v>
      </c>
      <c r="Q252">
        <f>PROTOKOŁY!B250</f>
        <v>0</v>
      </c>
      <c r="S252" s="42">
        <f>PROTOKOŁY!F250</f>
        <v>0</v>
      </c>
      <c r="T252">
        <f t="shared" si="15"/>
        <v>25</v>
      </c>
      <c r="U252">
        <v>2.58E-5</v>
      </c>
      <c r="V252" s="12">
        <v>249</v>
      </c>
    </row>
    <row r="253" spans="2:22">
      <c r="B253" s="29">
        <v>250</v>
      </c>
      <c r="C253" s="40">
        <f t="shared" si="12"/>
        <v>0</v>
      </c>
      <c r="D253" s="51" t="e">
        <f>VLOOKUP(C253,PROTOKOŁY!$B$2:$D$300,3,FALSE)</f>
        <v>#N/A</v>
      </c>
      <c r="E253" s="28">
        <f t="shared" si="13"/>
        <v>25.000025900000001</v>
      </c>
      <c r="P253" s="27">
        <f t="shared" si="14"/>
        <v>25.000025900000001</v>
      </c>
      <c r="Q253">
        <f>PROTOKOŁY!B251</f>
        <v>0</v>
      </c>
      <c r="S253" s="42">
        <f>PROTOKOŁY!F251</f>
        <v>0</v>
      </c>
      <c r="T253">
        <f t="shared" si="15"/>
        <v>25</v>
      </c>
      <c r="U253">
        <v>2.5899999999999999E-5</v>
      </c>
      <c r="V253" s="12">
        <v>250</v>
      </c>
    </row>
    <row r="254" spans="2:22">
      <c r="B254" s="29">
        <v>251</v>
      </c>
      <c r="C254" s="40">
        <f t="shared" si="12"/>
        <v>0</v>
      </c>
      <c r="D254" s="51" t="e">
        <f>VLOOKUP(C254,PROTOKOŁY!$B$2:$D$300,3,FALSE)</f>
        <v>#N/A</v>
      </c>
      <c r="E254" s="28">
        <f t="shared" si="13"/>
        <v>25.000025999999998</v>
      </c>
      <c r="P254" s="27">
        <f t="shared" si="14"/>
        <v>25.000025999999998</v>
      </c>
      <c r="Q254">
        <f>PROTOKOŁY!B252</f>
        <v>0</v>
      </c>
      <c r="S254" s="42">
        <f>PROTOKOŁY!F252</f>
        <v>0</v>
      </c>
      <c r="T254">
        <f t="shared" si="15"/>
        <v>25</v>
      </c>
      <c r="U254">
        <v>2.5999999999999998E-5</v>
      </c>
      <c r="V254" s="12">
        <v>251</v>
      </c>
    </row>
    <row r="255" spans="2:22">
      <c r="B255" s="29">
        <v>252</v>
      </c>
      <c r="C255" s="40">
        <f t="shared" si="12"/>
        <v>0</v>
      </c>
      <c r="D255" s="51" t="e">
        <f>VLOOKUP(C255,PROTOKOŁY!$B$2:$D$300,3,FALSE)</f>
        <v>#N/A</v>
      </c>
      <c r="E255" s="28">
        <f t="shared" si="13"/>
        <v>25.000026099999999</v>
      </c>
      <c r="P255" s="27">
        <f t="shared" si="14"/>
        <v>25.000026099999999</v>
      </c>
      <c r="Q255">
        <f>PROTOKOŁY!B253</f>
        <v>0</v>
      </c>
      <c r="S255" s="42">
        <f>PROTOKOŁY!F253</f>
        <v>0</v>
      </c>
      <c r="T255">
        <f t="shared" si="15"/>
        <v>25</v>
      </c>
      <c r="U255">
        <v>2.6100000000000001E-5</v>
      </c>
      <c r="V255" s="12">
        <v>252</v>
      </c>
    </row>
    <row r="256" spans="2:22">
      <c r="B256" s="29">
        <v>253</v>
      </c>
      <c r="C256" s="40">
        <f t="shared" si="12"/>
        <v>0</v>
      </c>
      <c r="D256" s="51" t="e">
        <f>VLOOKUP(C256,PROTOKOŁY!$B$2:$D$300,3,FALSE)</f>
        <v>#N/A</v>
      </c>
      <c r="E256" s="28">
        <f t="shared" si="13"/>
        <v>25.000026200000001</v>
      </c>
      <c r="P256" s="27">
        <f t="shared" si="14"/>
        <v>25.000026200000001</v>
      </c>
      <c r="Q256">
        <f>PROTOKOŁY!B254</f>
        <v>0</v>
      </c>
      <c r="S256" s="42">
        <f>PROTOKOŁY!F254</f>
        <v>0</v>
      </c>
      <c r="T256">
        <f t="shared" si="15"/>
        <v>25</v>
      </c>
      <c r="U256">
        <v>2.62E-5</v>
      </c>
      <c r="V256" s="12">
        <v>253</v>
      </c>
    </row>
    <row r="257" spans="2:22">
      <c r="B257" s="29">
        <v>254</v>
      </c>
      <c r="C257" s="40">
        <f t="shared" si="12"/>
        <v>0</v>
      </c>
      <c r="D257" s="51" t="e">
        <f>VLOOKUP(C257,PROTOKOŁY!$B$2:$D$300,3,FALSE)</f>
        <v>#N/A</v>
      </c>
      <c r="E257" s="28">
        <f t="shared" si="13"/>
        <v>25.000026299999998</v>
      </c>
      <c r="P257" s="27">
        <f t="shared" si="14"/>
        <v>25.000026299999998</v>
      </c>
      <c r="Q257">
        <f>PROTOKOŁY!B255</f>
        <v>0</v>
      </c>
      <c r="S257" s="42">
        <f>PROTOKOŁY!F255</f>
        <v>0</v>
      </c>
      <c r="T257">
        <f t="shared" si="15"/>
        <v>25</v>
      </c>
      <c r="U257">
        <v>2.6299999999999999E-5</v>
      </c>
      <c r="V257" s="12">
        <v>254</v>
      </c>
    </row>
    <row r="258" spans="2:22">
      <c r="B258" s="29">
        <v>255</v>
      </c>
      <c r="C258" s="40">
        <f t="shared" si="12"/>
        <v>0</v>
      </c>
      <c r="D258" s="51" t="e">
        <f>VLOOKUP(C258,PROTOKOŁY!$B$2:$D$300,3,FALSE)</f>
        <v>#N/A</v>
      </c>
      <c r="E258" s="28">
        <f t="shared" si="13"/>
        <v>25.000026399999999</v>
      </c>
      <c r="P258" s="27">
        <f t="shared" si="14"/>
        <v>25.000026399999999</v>
      </c>
      <c r="Q258">
        <f>PROTOKOŁY!B256</f>
        <v>0</v>
      </c>
      <c r="S258" s="42">
        <f>PROTOKOŁY!F256</f>
        <v>0</v>
      </c>
      <c r="T258">
        <f t="shared" si="15"/>
        <v>25</v>
      </c>
      <c r="U258">
        <v>2.6399999999999998E-5</v>
      </c>
      <c r="V258" s="12">
        <v>255</v>
      </c>
    </row>
    <row r="259" spans="2:22">
      <c r="B259" s="29">
        <v>256</v>
      </c>
      <c r="C259" s="40">
        <f t="shared" si="12"/>
        <v>0</v>
      </c>
      <c r="D259" s="51" t="e">
        <f>VLOOKUP(C259,PROTOKOŁY!$B$2:$D$300,3,FALSE)</f>
        <v>#N/A</v>
      </c>
      <c r="E259" s="28">
        <f t="shared" si="13"/>
        <v>25.000026500000001</v>
      </c>
      <c r="P259" s="27">
        <f t="shared" si="14"/>
        <v>25.000026500000001</v>
      </c>
      <c r="Q259">
        <f>PROTOKOŁY!B257</f>
        <v>0</v>
      </c>
      <c r="S259" s="42">
        <f>PROTOKOŁY!F257</f>
        <v>0</v>
      </c>
      <c r="T259">
        <f t="shared" si="15"/>
        <v>25</v>
      </c>
      <c r="U259">
        <v>2.65E-5</v>
      </c>
      <c r="V259" s="12">
        <v>256</v>
      </c>
    </row>
    <row r="260" spans="2:22">
      <c r="B260" s="29">
        <v>257</v>
      </c>
      <c r="C260" s="40">
        <f t="shared" si="12"/>
        <v>0</v>
      </c>
      <c r="D260" s="51" t="e">
        <f>VLOOKUP(C260,PROTOKOŁY!$B$2:$D$300,3,FALSE)</f>
        <v>#N/A</v>
      </c>
      <c r="E260" s="28">
        <f t="shared" si="13"/>
        <v>25.000026600000002</v>
      </c>
      <c r="P260" s="27">
        <f t="shared" si="14"/>
        <v>25.000026600000002</v>
      </c>
      <c r="Q260">
        <f>PROTOKOŁY!B258</f>
        <v>0</v>
      </c>
      <c r="S260" s="42">
        <f>PROTOKOŁY!F258</f>
        <v>0</v>
      </c>
      <c r="T260">
        <f t="shared" si="15"/>
        <v>25</v>
      </c>
      <c r="U260">
        <v>2.6599999999999999E-5</v>
      </c>
      <c r="V260" s="12">
        <v>257</v>
      </c>
    </row>
    <row r="261" spans="2:22">
      <c r="T261" s="42"/>
    </row>
    <row r="262" spans="2:22">
      <c r="T262" s="42"/>
    </row>
    <row r="263" spans="2:22">
      <c r="T263" s="42"/>
    </row>
    <row r="264" spans="2:22">
      <c r="T264" s="42"/>
    </row>
    <row r="265" spans="2:22">
      <c r="T265" s="42"/>
    </row>
    <row r="266" spans="2:22">
      <c r="T266" s="42"/>
    </row>
    <row r="267" spans="2:22">
      <c r="T267" s="42"/>
    </row>
    <row r="268" spans="2:22">
      <c r="T268" s="42"/>
    </row>
    <row r="269" spans="2:22">
      <c r="T269" s="42"/>
    </row>
    <row r="270" spans="2:22">
      <c r="T270" s="42"/>
    </row>
    <row r="271" spans="2:22">
      <c r="T271" s="42"/>
    </row>
    <row r="272" spans="2:22">
      <c r="T272" s="42"/>
    </row>
    <row r="273" spans="20:20">
      <c r="T273" s="42"/>
    </row>
    <row r="274" spans="20:20">
      <c r="T274" s="42"/>
    </row>
    <row r="275" spans="20:20">
      <c r="T275" s="42"/>
    </row>
    <row r="276" spans="20:20">
      <c r="T276" s="42"/>
    </row>
    <row r="277" spans="20:20">
      <c r="T277" s="42"/>
    </row>
    <row r="278" spans="20:20">
      <c r="T278" s="42"/>
    </row>
    <row r="279" spans="20:20">
      <c r="T279" s="42"/>
    </row>
    <row r="280" spans="20:20">
      <c r="T280" s="42"/>
    </row>
    <row r="281" spans="20:20">
      <c r="T281" s="42"/>
    </row>
    <row r="282" spans="20:20">
      <c r="T282" s="42"/>
    </row>
    <row r="283" spans="20:20">
      <c r="T283" s="42"/>
    </row>
    <row r="284" spans="20:20">
      <c r="T284" s="42"/>
    </row>
    <row r="285" spans="20:20">
      <c r="T285" s="42"/>
    </row>
    <row r="286" spans="20:20">
      <c r="T286" s="42"/>
    </row>
    <row r="287" spans="20:20">
      <c r="T287" s="42"/>
    </row>
    <row r="288" spans="20:20">
      <c r="T288" s="42"/>
    </row>
    <row r="289" spans="20:20">
      <c r="T289" s="42"/>
    </row>
    <row r="290" spans="20:20">
      <c r="T290" s="4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0"/>
  <sheetViews>
    <sheetView workbookViewId="0">
      <selection activeCell="G16" sqref="G16"/>
    </sheetView>
  </sheetViews>
  <sheetFormatPr defaultRowHeight="12.75"/>
  <cols>
    <col min="1" max="1" width="33.7109375" style="44" customWidth="1"/>
    <col min="3" max="3" width="24.7109375" style="11" customWidth="1"/>
    <col min="4" max="4" width="22.5703125" customWidth="1"/>
    <col min="5" max="5" width="9.140625" style="27"/>
    <col min="15" max="15" width="9.140625" style="27"/>
    <col min="16" max="16" width="18.140625" customWidth="1"/>
    <col min="17" max="18" width="9.140625" style="27"/>
  </cols>
  <sheetData>
    <row r="1" spans="2:21" s="44" customFormat="1">
      <c r="C1" s="45"/>
      <c r="E1" s="46"/>
      <c r="O1" s="46"/>
      <c r="Q1" s="46"/>
      <c r="R1" s="46"/>
    </row>
    <row r="2" spans="2:21" s="44" customFormat="1" ht="20.25">
      <c r="C2" s="47" t="s">
        <v>18</v>
      </c>
      <c r="E2" s="46"/>
      <c r="O2" s="46"/>
      <c r="Q2" s="46"/>
      <c r="R2" s="46"/>
    </row>
    <row r="3" spans="2:21" s="44" customFormat="1">
      <c r="C3" s="48" t="s">
        <v>14</v>
      </c>
      <c r="E3" s="46"/>
      <c r="O3" s="46"/>
      <c r="Q3" s="46"/>
      <c r="R3" s="46"/>
    </row>
    <row r="4" spans="2:21">
      <c r="B4" s="68">
        <v>1</v>
      </c>
      <c r="C4" s="69" t="str">
        <f t="shared" ref="C4:C67" si="0">VLOOKUP(E4,O$4:P$260,2,FALSE)</f>
        <v>Cicha Julia</v>
      </c>
      <c r="D4" s="71" t="str">
        <f>VLOOKUP(C4,PROTOKOŁY!$B$2:$D$300,3,FALSE)</f>
        <v>SP Modrze</v>
      </c>
      <c r="E4" s="72">
        <f t="shared" ref="E4:E67" si="1">SMALL(O$4:O$260,U4)</f>
        <v>156.90001150000001</v>
      </c>
      <c r="O4" s="27">
        <f>S4+T4</f>
        <v>206.20000099999999</v>
      </c>
      <c r="P4" t="str">
        <f>PROTOKOŁY!B2</f>
        <v>Wietrzyńska Aleksandra</v>
      </c>
      <c r="R4" s="42">
        <f>PROTOKOŁY!N2</f>
        <v>206.2</v>
      </c>
      <c r="S4">
        <f>IF(R4=0,500,R4)</f>
        <v>206.2</v>
      </c>
      <c r="T4">
        <v>9.9999999999999995E-7</v>
      </c>
      <c r="U4" s="12">
        <v>1</v>
      </c>
    </row>
    <row r="5" spans="2:21">
      <c r="B5" s="68">
        <v>2</v>
      </c>
      <c r="C5" s="69" t="str">
        <f t="shared" si="0"/>
        <v>Mazur Wiktoria</v>
      </c>
      <c r="D5" s="71" t="str">
        <f>VLOOKUP(C5,PROTOKOŁY!$B$2:$D$300,3,FALSE)</f>
        <v>Puszczykowo2.</v>
      </c>
      <c r="E5" s="72">
        <f t="shared" si="1"/>
        <v>202.90000209999999</v>
      </c>
      <c r="O5" s="27">
        <f t="shared" ref="O5:O68" si="2">S5+T5</f>
        <v>224.50000109999999</v>
      </c>
      <c r="P5" t="str">
        <f>PROTOKOŁY!B3</f>
        <v>Niedbała Matylda</v>
      </c>
      <c r="R5" s="42">
        <f>PROTOKOŁY!N3</f>
        <v>224.5</v>
      </c>
      <c r="S5">
        <f t="shared" ref="S5:S68" si="3">IF(R5=0,500,R5)</f>
        <v>224.5</v>
      </c>
      <c r="T5">
        <v>1.1000000000000001E-6</v>
      </c>
      <c r="U5" s="12">
        <v>2</v>
      </c>
    </row>
    <row r="6" spans="2:21">
      <c r="B6" s="68">
        <v>3</v>
      </c>
      <c r="C6" s="69" t="str">
        <f t="shared" si="0"/>
        <v>Anders Anastazja</v>
      </c>
      <c r="D6" s="71" t="str">
        <f>VLOOKUP(C6,PROTOKOŁY!$B$2:$D$300,3,FALSE)</f>
        <v>SP Białężyn</v>
      </c>
      <c r="E6" s="72">
        <f t="shared" si="1"/>
        <v>204.80000950000002</v>
      </c>
      <c r="O6" s="27">
        <f t="shared" si="2"/>
        <v>227.2000012</v>
      </c>
      <c r="P6" t="str">
        <f>PROTOKOŁY!B4</f>
        <v>Tężycka Amelia</v>
      </c>
      <c r="R6" s="42">
        <f>PROTOKOŁY!N4</f>
        <v>227.2</v>
      </c>
      <c r="S6">
        <f t="shared" si="3"/>
        <v>227.2</v>
      </c>
      <c r="T6">
        <v>1.1999999999999999E-6</v>
      </c>
      <c r="U6" s="12">
        <v>3</v>
      </c>
    </row>
    <row r="7" spans="2:21">
      <c r="B7" s="68">
        <v>4</v>
      </c>
      <c r="C7" s="69" t="str">
        <f t="shared" si="0"/>
        <v>Rychły Adrianna</v>
      </c>
      <c r="D7" s="71" t="str">
        <f>VLOOKUP(C7,PROTOKOŁY!$B$2:$D$300,3,FALSE)</f>
        <v>SP Stęszew</v>
      </c>
      <c r="E7" s="72">
        <f t="shared" si="1"/>
        <v>205.1000052</v>
      </c>
      <c r="O7" s="27">
        <f t="shared" si="2"/>
        <v>229.7000013</v>
      </c>
      <c r="P7" t="str">
        <f>PROTOKOŁY!B5</f>
        <v>Durczewska Hanna</v>
      </c>
      <c r="R7" s="42">
        <f>PROTOKOŁY!N5</f>
        <v>229.7</v>
      </c>
      <c r="S7">
        <f t="shared" si="3"/>
        <v>229.7</v>
      </c>
      <c r="T7">
        <v>1.2999999999999998E-6</v>
      </c>
      <c r="U7" s="12">
        <v>4</v>
      </c>
    </row>
    <row r="8" spans="2:21">
      <c r="B8" s="68">
        <v>5</v>
      </c>
      <c r="C8" s="69" t="str">
        <f t="shared" si="0"/>
        <v>Wietrzyńska Aleksandra</v>
      </c>
      <c r="D8" s="71" t="str">
        <f>VLOOKUP(C8,PROTOKOŁY!$B$2:$D$300,3,FALSE)</f>
        <v>Puszczykowo1.</v>
      </c>
      <c r="E8" s="72">
        <f t="shared" si="1"/>
        <v>206.20000099999999</v>
      </c>
      <c r="O8" s="27">
        <f t="shared" si="2"/>
        <v>225.0000014</v>
      </c>
      <c r="P8" t="str">
        <f>PROTOKOŁY!B6</f>
        <v>Miśkiewicz Iga</v>
      </c>
      <c r="R8" s="42">
        <f>PROTOKOŁY!N6</f>
        <v>225</v>
      </c>
      <c r="S8">
        <f t="shared" si="3"/>
        <v>225</v>
      </c>
      <c r="T8">
        <v>1.3999999999999999E-6</v>
      </c>
      <c r="U8" s="12">
        <v>5</v>
      </c>
    </row>
    <row r="9" spans="2:21">
      <c r="B9" s="68">
        <v>6</v>
      </c>
      <c r="C9" s="69" t="str">
        <f t="shared" si="0"/>
        <v>Gulczyńaska Marianna</v>
      </c>
      <c r="D9" s="71" t="str">
        <f>VLOOKUP(C9,PROTOKOŁY!$B$2:$D$300,3,FALSE)</f>
        <v>SP Suchy Las</v>
      </c>
      <c r="E9" s="72">
        <f t="shared" si="1"/>
        <v>206.40000900000001</v>
      </c>
      <c r="O9" s="27">
        <f t="shared" si="2"/>
        <v>211.20000149999998</v>
      </c>
      <c r="P9" t="str">
        <f>PROTOKOŁY!B7</f>
        <v>Stradomska Aleksandra</v>
      </c>
      <c r="R9" s="42">
        <f>PROTOKOŁY!N7</f>
        <v>211.2</v>
      </c>
      <c r="S9">
        <f t="shared" si="3"/>
        <v>211.2</v>
      </c>
      <c r="T9">
        <v>1.5E-6</v>
      </c>
      <c r="U9" s="12">
        <v>6</v>
      </c>
    </row>
    <row r="10" spans="2:21">
      <c r="B10" s="68">
        <v>7</v>
      </c>
      <c r="C10" s="69" t="str">
        <f t="shared" si="0"/>
        <v>Walewska Zuzanna</v>
      </c>
      <c r="D10" s="71" t="str">
        <f>VLOOKUP(C10,PROTOKOŁY!$B$2:$D$300,3,FALSE)</f>
        <v>SP Suchy Las</v>
      </c>
      <c r="E10" s="72">
        <f t="shared" si="1"/>
        <v>207.10000879999998</v>
      </c>
      <c r="O10" s="27">
        <f t="shared" si="2"/>
        <v>500.00000160000002</v>
      </c>
      <c r="P10" t="str">
        <f>PROTOKOŁY!B8</f>
        <v>SZKOŁA</v>
      </c>
      <c r="R10" s="42">
        <f>PROTOKOŁY!N8</f>
        <v>0</v>
      </c>
      <c r="S10">
        <f t="shared" si="3"/>
        <v>500</v>
      </c>
      <c r="T10">
        <v>1.5999999999999999E-6</v>
      </c>
      <c r="U10" s="12">
        <v>7</v>
      </c>
    </row>
    <row r="11" spans="2:21">
      <c r="B11" s="68">
        <v>8</v>
      </c>
      <c r="C11" s="69" t="str">
        <f t="shared" si="0"/>
        <v>Gocka Joanna</v>
      </c>
      <c r="D11" s="71" t="str">
        <f>VLOOKUP(C11,PROTOKOŁY!$B$2:$D$300,3,FALSE)</f>
        <v>Puszczykowo2.</v>
      </c>
      <c r="E11" s="72">
        <f t="shared" si="1"/>
        <v>210.1000018</v>
      </c>
      <c r="O11" s="27">
        <f t="shared" si="2"/>
        <v>220.50000170000001</v>
      </c>
      <c r="P11" t="str">
        <f>PROTOKOŁY!B9</f>
        <v>Brodka Zofia</v>
      </c>
      <c r="R11" s="42">
        <f>PROTOKOŁY!N9</f>
        <v>220.5</v>
      </c>
      <c r="S11">
        <f t="shared" si="3"/>
        <v>220.5</v>
      </c>
      <c r="T11">
        <v>1.6999999999999998E-6</v>
      </c>
      <c r="U11" s="12">
        <v>8</v>
      </c>
    </row>
    <row r="12" spans="2:21">
      <c r="B12" s="68">
        <v>9</v>
      </c>
      <c r="C12" s="69" t="str">
        <f t="shared" si="0"/>
        <v>Kaczmarek Julia</v>
      </c>
      <c r="D12" s="71" t="str">
        <f>VLOOKUP(C12,PROTOKOŁY!$B$2:$D$300,3,FALSE)</f>
        <v>SP Stęszew</v>
      </c>
      <c r="E12" s="72">
        <f t="shared" si="1"/>
        <v>210.10000529999999</v>
      </c>
      <c r="O12" s="27">
        <f t="shared" si="2"/>
        <v>210.1000018</v>
      </c>
      <c r="P12" t="str">
        <f>PROTOKOŁY!B10</f>
        <v>Gocka Joanna</v>
      </c>
      <c r="R12" s="42">
        <f>PROTOKOŁY!N10</f>
        <v>210.1</v>
      </c>
      <c r="S12">
        <f t="shared" si="3"/>
        <v>210.1</v>
      </c>
      <c r="T12">
        <v>1.7999999999999999E-6</v>
      </c>
      <c r="U12" s="12">
        <v>9</v>
      </c>
    </row>
    <row r="13" spans="2:21">
      <c r="B13" s="68">
        <v>10</v>
      </c>
      <c r="C13" s="69" t="str">
        <f t="shared" si="0"/>
        <v>Gabryelska Joanna</v>
      </c>
      <c r="D13" s="71" t="str">
        <f>VLOOKUP(C13,PROTOKOŁY!$B$2:$D$300,3,FALSE)</f>
        <v>SP Lusowo</v>
      </c>
      <c r="E13" s="72">
        <f t="shared" si="1"/>
        <v>210.20000589999998</v>
      </c>
      <c r="O13" s="27">
        <f t="shared" si="2"/>
        <v>212.70000189999999</v>
      </c>
      <c r="P13" t="str">
        <f>PROTOKOŁY!B11</f>
        <v>Kleiber Wiktoria</v>
      </c>
      <c r="R13" s="42">
        <f>PROTOKOŁY!N11</f>
        <v>212.7</v>
      </c>
      <c r="S13">
        <f t="shared" si="3"/>
        <v>212.7</v>
      </c>
      <c r="T13">
        <v>1.9E-6</v>
      </c>
      <c r="U13" s="12">
        <v>10</v>
      </c>
    </row>
    <row r="14" spans="2:21">
      <c r="B14" s="68">
        <v>11</v>
      </c>
      <c r="C14" s="69" t="str">
        <f t="shared" si="0"/>
        <v>Boruszak Marta</v>
      </c>
      <c r="D14" s="71" t="str">
        <f>VLOOKUP(C14,PROTOKOŁY!$B$2:$D$300,3,FALSE)</f>
        <v>SP Kostrzyn</v>
      </c>
      <c r="E14" s="72">
        <f t="shared" si="1"/>
        <v>211.0000129</v>
      </c>
      <c r="O14" s="27">
        <f t="shared" si="2"/>
        <v>214.80000200000001</v>
      </c>
      <c r="P14" t="str">
        <f>PROTOKOŁY!B12</f>
        <v>Grabia Magdalena</v>
      </c>
      <c r="R14" s="42">
        <f>PROTOKOŁY!N12</f>
        <v>214.8</v>
      </c>
      <c r="S14">
        <f t="shared" si="3"/>
        <v>214.8</v>
      </c>
      <c r="T14">
        <v>1.9999999999999999E-6</v>
      </c>
      <c r="U14" s="12">
        <v>11</v>
      </c>
    </row>
    <row r="15" spans="2:21">
      <c r="B15" s="68">
        <v>12</v>
      </c>
      <c r="C15" s="69" t="str">
        <f t="shared" si="0"/>
        <v>Stradomska Aleksandra</v>
      </c>
      <c r="D15" s="71" t="str">
        <f>VLOOKUP(C15,PROTOKOŁY!$B$2:$D$300,3,FALSE)</f>
        <v>Puszczykowo1.</v>
      </c>
      <c r="E15" s="72">
        <f t="shared" si="1"/>
        <v>211.20000149999998</v>
      </c>
      <c r="O15" s="27">
        <f t="shared" si="2"/>
        <v>202.90000209999999</v>
      </c>
      <c r="P15" t="str">
        <f>PROTOKOŁY!B13</f>
        <v>Mazur Wiktoria</v>
      </c>
      <c r="R15" s="42">
        <f>PROTOKOŁY!N13</f>
        <v>202.9</v>
      </c>
      <c r="S15">
        <f t="shared" si="3"/>
        <v>202.9</v>
      </c>
      <c r="T15">
        <v>2.1000000000000002E-6</v>
      </c>
      <c r="U15" s="12">
        <v>12</v>
      </c>
    </row>
    <row r="16" spans="2:21">
      <c r="B16" s="68">
        <v>13</v>
      </c>
      <c r="C16" s="69" t="str">
        <f t="shared" si="0"/>
        <v>Tomaszewska Julia</v>
      </c>
      <c r="D16" s="71" t="str">
        <f>VLOOKUP(C16,PROTOKOŁY!$B$2:$D$300,3,FALSE)</f>
        <v>SP Stęszew</v>
      </c>
      <c r="E16" s="72">
        <f t="shared" si="1"/>
        <v>211.20000549999997</v>
      </c>
      <c r="O16" s="27">
        <f t="shared" si="2"/>
        <v>500.00000219999998</v>
      </c>
      <c r="P16">
        <f>PROTOKOŁY!B14</f>
        <v>0</v>
      </c>
      <c r="R16" s="42">
        <f>PROTOKOŁY!N14</f>
        <v>0</v>
      </c>
      <c r="S16">
        <f t="shared" si="3"/>
        <v>500</v>
      </c>
      <c r="T16">
        <v>2.2000000000000001E-6</v>
      </c>
      <c r="U16" s="12">
        <v>13</v>
      </c>
    </row>
    <row r="17" spans="2:21">
      <c r="B17" s="68">
        <v>14</v>
      </c>
      <c r="C17" s="69" t="str">
        <f t="shared" si="0"/>
        <v>Kocurek Klaudia</v>
      </c>
      <c r="D17" s="71" t="str">
        <f>VLOOKUP(C17,PROTOKOŁY!$B$2:$D$300,3,FALSE)</f>
        <v>SP Stęszew</v>
      </c>
      <c r="E17" s="72">
        <f t="shared" si="1"/>
        <v>211.9000054</v>
      </c>
      <c r="O17" s="27">
        <f t="shared" si="2"/>
        <v>500.00000230000001</v>
      </c>
      <c r="P17" t="str">
        <f>PROTOKOŁY!B15</f>
        <v>SZKOŁA</v>
      </c>
      <c r="R17" s="42">
        <f>PROTOKOŁY!N15</f>
        <v>0</v>
      </c>
      <c r="S17">
        <f t="shared" si="3"/>
        <v>500</v>
      </c>
      <c r="T17">
        <v>2.3E-6</v>
      </c>
      <c r="U17" s="12">
        <v>14</v>
      </c>
    </row>
    <row r="18" spans="2:21">
      <c r="B18" s="68">
        <v>15</v>
      </c>
      <c r="C18" s="69" t="str">
        <f t="shared" si="0"/>
        <v>Usak Maja</v>
      </c>
      <c r="D18" s="71" t="str">
        <f>VLOOKUP(C18,PROTOKOŁY!$B$2:$D$300,3,FALSE)</f>
        <v>SP 1 Luboń</v>
      </c>
      <c r="E18" s="72">
        <f t="shared" si="1"/>
        <v>212.20000779999998</v>
      </c>
      <c r="O18" s="27">
        <f t="shared" si="2"/>
        <v>218.10000239999999</v>
      </c>
      <c r="P18" t="str">
        <f>PROTOKOŁY!B16</f>
        <v>Smoczyk Aleksandra</v>
      </c>
      <c r="R18" s="42">
        <f>PROTOKOŁY!N16</f>
        <v>218.1</v>
      </c>
      <c r="S18">
        <f t="shared" si="3"/>
        <v>218.1</v>
      </c>
      <c r="T18">
        <v>2.3999999999999999E-6</v>
      </c>
      <c r="U18" s="12">
        <v>15</v>
      </c>
    </row>
    <row r="19" spans="2:21">
      <c r="B19" s="68">
        <v>16</v>
      </c>
      <c r="C19" s="69" t="str">
        <f t="shared" si="0"/>
        <v>Kleiber Wiktoria</v>
      </c>
      <c r="D19" s="71" t="str">
        <f>VLOOKUP(C19,PROTOKOŁY!$B$2:$D$300,3,FALSE)</f>
        <v>Puszczykowo2.</v>
      </c>
      <c r="E19" s="72">
        <f t="shared" si="1"/>
        <v>212.70000189999999</v>
      </c>
      <c r="O19" s="27">
        <f t="shared" si="2"/>
        <v>226.60000249999999</v>
      </c>
      <c r="P19" t="str">
        <f>PROTOKOŁY!B17</f>
        <v>Jakubowska Martyna</v>
      </c>
      <c r="R19" s="42">
        <f>PROTOKOŁY!N17</f>
        <v>226.6</v>
      </c>
      <c r="S19">
        <f t="shared" si="3"/>
        <v>226.6</v>
      </c>
      <c r="T19">
        <v>2.4999999999999998E-6</v>
      </c>
      <c r="U19" s="12">
        <v>16</v>
      </c>
    </row>
    <row r="20" spans="2:21">
      <c r="B20" s="68">
        <v>17</v>
      </c>
      <c r="C20" s="69" t="str">
        <f t="shared" si="0"/>
        <v>Matuszczak Gabrysia</v>
      </c>
      <c r="D20" s="71" t="str">
        <f>VLOOKUP(C20,PROTOKOŁY!$B$2:$D$300,3,FALSE)</f>
        <v>SP 2 Luboń</v>
      </c>
      <c r="E20" s="72">
        <f t="shared" si="1"/>
        <v>213.00001030000001</v>
      </c>
      <c r="O20" s="27">
        <f t="shared" si="2"/>
        <v>232.90000259999999</v>
      </c>
      <c r="P20" t="str">
        <f>PROTOKOŁY!B18</f>
        <v>Kapitan Karolina</v>
      </c>
      <c r="R20" s="42">
        <f>PROTOKOŁY!N18</f>
        <v>232.9</v>
      </c>
      <c r="S20">
        <f t="shared" si="3"/>
        <v>232.9</v>
      </c>
      <c r="T20">
        <v>2.5999999999999997E-6</v>
      </c>
      <c r="U20" s="12">
        <v>17</v>
      </c>
    </row>
    <row r="21" spans="2:21">
      <c r="B21" s="68">
        <v>18</v>
      </c>
      <c r="C21" s="69" t="str">
        <f t="shared" si="0"/>
        <v>Arning Paulina</v>
      </c>
      <c r="D21" s="71" t="str">
        <f>VLOOKUP(C21,PROTOKOŁY!$B$2:$D$300,3,FALSE)</f>
        <v>SP 1 Mosina</v>
      </c>
      <c r="E21" s="72">
        <f t="shared" si="1"/>
        <v>213.70000449999998</v>
      </c>
      <c r="O21" s="27">
        <f t="shared" si="2"/>
        <v>229.7000027</v>
      </c>
      <c r="P21" t="str">
        <f>PROTOKOŁY!B19</f>
        <v>Wartecka Barbara</v>
      </c>
      <c r="R21" s="42">
        <f>PROTOKOŁY!N19</f>
        <v>229.7</v>
      </c>
      <c r="S21">
        <f t="shared" si="3"/>
        <v>229.7</v>
      </c>
      <c r="T21">
        <v>2.6999999999999996E-6</v>
      </c>
      <c r="U21" s="12">
        <v>18</v>
      </c>
    </row>
    <row r="22" spans="2:21">
      <c r="B22" s="68">
        <v>19</v>
      </c>
      <c r="C22" s="69" t="str">
        <f t="shared" si="0"/>
        <v>Poplik Zuzanna</v>
      </c>
      <c r="D22" s="71" t="str">
        <f>VLOOKUP(C22,PROTOKOŁY!$B$2:$D$300,3,FALSE)</f>
        <v>SP Przeźmierowo</v>
      </c>
      <c r="E22" s="72">
        <f t="shared" si="1"/>
        <v>213.90000660000001</v>
      </c>
      <c r="O22" s="27">
        <f t="shared" si="2"/>
        <v>226.0000028</v>
      </c>
      <c r="P22" t="str">
        <f>PROTOKOŁY!B20</f>
        <v>Wartecka Zofia</v>
      </c>
      <c r="R22" s="42">
        <f>PROTOKOŁY!N20</f>
        <v>226</v>
      </c>
      <c r="S22">
        <f t="shared" si="3"/>
        <v>226</v>
      </c>
      <c r="T22">
        <v>2.7999999999999999E-6</v>
      </c>
      <c r="U22" s="12">
        <v>19</v>
      </c>
    </row>
    <row r="23" spans="2:21">
      <c r="B23" s="68">
        <v>20</v>
      </c>
      <c r="C23" s="69" t="str">
        <f t="shared" si="0"/>
        <v>Matusiak Maria</v>
      </c>
      <c r="D23" s="71" t="str">
        <f>VLOOKUP(C23,PROTOKOŁY!$B$2:$D$300,3,FALSE)</f>
        <v>SP 2 Luboń</v>
      </c>
      <c r="E23" s="72">
        <f t="shared" si="1"/>
        <v>214.0000101</v>
      </c>
      <c r="O23" s="27">
        <f t="shared" si="2"/>
        <v>500.00000290000003</v>
      </c>
      <c r="P23">
        <f>PROTOKOŁY!B21</f>
        <v>0</v>
      </c>
      <c r="R23" s="42">
        <f>PROTOKOŁY!N21</f>
        <v>0</v>
      </c>
      <c r="S23">
        <f t="shared" si="3"/>
        <v>500</v>
      </c>
      <c r="T23">
        <v>2.9000000000000002E-6</v>
      </c>
      <c r="U23" s="12">
        <v>20</v>
      </c>
    </row>
    <row r="24" spans="2:21">
      <c r="B24" s="29">
        <v>21</v>
      </c>
      <c r="C24" s="40" t="str">
        <f t="shared" si="0"/>
        <v>Rydlewska Małgorzata</v>
      </c>
      <c r="D24" s="51" t="str">
        <f>VLOOKUP(C24,PROTOKOŁY!$B$2:$D$300,3,FALSE)</f>
        <v>SP 1 Mosina</v>
      </c>
      <c r="E24" s="28">
        <f t="shared" si="1"/>
        <v>214.30000460000002</v>
      </c>
      <c r="O24" s="27">
        <f t="shared" si="2"/>
        <v>500.00000299999999</v>
      </c>
      <c r="P24" t="str">
        <f>PROTOKOŁY!B22</f>
        <v>SZKOŁA</v>
      </c>
      <c r="R24" s="42">
        <f>PROTOKOŁY!N22</f>
        <v>0</v>
      </c>
      <c r="S24">
        <f t="shared" si="3"/>
        <v>500</v>
      </c>
      <c r="T24">
        <v>3.0000000000000001E-6</v>
      </c>
      <c r="U24" s="12">
        <v>21</v>
      </c>
    </row>
    <row r="25" spans="2:21">
      <c r="B25" s="29">
        <v>22</v>
      </c>
      <c r="C25" s="40" t="str">
        <f t="shared" si="0"/>
        <v>Grabia Magdalena</v>
      </c>
      <c r="D25" s="51" t="str">
        <f>VLOOKUP(C25,PROTOKOŁY!$B$2:$D$300,3,FALSE)</f>
        <v>Puszczykowo2.</v>
      </c>
      <c r="E25" s="28">
        <f t="shared" si="1"/>
        <v>214.80000200000001</v>
      </c>
      <c r="O25" s="27">
        <f t="shared" si="2"/>
        <v>233.50000309999999</v>
      </c>
      <c r="P25" t="str">
        <f>PROTOKOŁY!B23</f>
        <v>Rumińska Sylwia</v>
      </c>
      <c r="R25" s="42">
        <f>PROTOKOŁY!N23</f>
        <v>233.5</v>
      </c>
      <c r="S25">
        <f t="shared" si="3"/>
        <v>233.5</v>
      </c>
      <c r="T25">
        <v>3.1E-6</v>
      </c>
      <c r="U25" s="12">
        <v>22</v>
      </c>
    </row>
    <row r="26" spans="2:21">
      <c r="B26" s="29">
        <v>23</v>
      </c>
      <c r="C26" s="40" t="str">
        <f t="shared" si="0"/>
        <v>Kluj Aleksandra</v>
      </c>
      <c r="D26" s="51" t="str">
        <f>VLOOKUP(C26,PROTOKOŁY!$B$2:$D$300,3,FALSE)</f>
        <v>SP Przeźmierowo</v>
      </c>
      <c r="E26" s="28">
        <f t="shared" si="1"/>
        <v>215.70000709999999</v>
      </c>
      <c r="O26" s="27">
        <f t="shared" si="2"/>
        <v>229.6000032</v>
      </c>
      <c r="P26" t="str">
        <f>PROTOKOŁY!B24</f>
        <v>Sułkowska Magdalena</v>
      </c>
      <c r="R26" s="42">
        <f>PROTOKOŁY!N24</f>
        <v>229.6</v>
      </c>
      <c r="S26">
        <f t="shared" si="3"/>
        <v>229.6</v>
      </c>
      <c r="T26">
        <v>3.1999999999999999E-6</v>
      </c>
      <c r="U26" s="12">
        <v>23</v>
      </c>
    </row>
    <row r="27" spans="2:21">
      <c r="B27" s="29">
        <v>24</v>
      </c>
      <c r="C27" s="40" t="str">
        <f t="shared" si="0"/>
        <v>Wośkowiak Vanessa</v>
      </c>
      <c r="D27" s="51" t="str">
        <f>VLOOKUP(C27,PROTOKOŁY!$B$2:$D$300,3,FALSE)</f>
        <v>SP 1 Luboń</v>
      </c>
      <c r="E27" s="28">
        <f t="shared" si="1"/>
        <v>215.80000770000001</v>
      </c>
      <c r="O27" s="27">
        <f t="shared" si="2"/>
        <v>223.6000033</v>
      </c>
      <c r="P27" t="str">
        <f>PROTOKOŁY!B25</f>
        <v>Olejniczak Klaudia</v>
      </c>
      <c r="R27" s="42">
        <f>PROTOKOŁY!N25</f>
        <v>223.6</v>
      </c>
      <c r="S27">
        <f t="shared" si="3"/>
        <v>223.6</v>
      </c>
      <c r="T27">
        <v>3.2999999999999997E-6</v>
      </c>
      <c r="U27" s="12">
        <v>24</v>
      </c>
    </row>
    <row r="28" spans="2:21">
      <c r="B28" s="29">
        <v>25</v>
      </c>
      <c r="C28" s="40" t="str">
        <f t="shared" si="0"/>
        <v>Madej Martyna</v>
      </c>
      <c r="D28" s="51" t="str">
        <f>VLOOKUP(C28,PROTOKOŁY!$B$2:$D$300,3,FALSE)</f>
        <v>SP 1 Mosina</v>
      </c>
      <c r="E28" s="28">
        <f t="shared" si="1"/>
        <v>215.90000470000001</v>
      </c>
      <c r="O28" s="27">
        <f t="shared" si="2"/>
        <v>231.10000339999999</v>
      </c>
      <c r="P28" t="str">
        <f>PROTOKOŁY!B26</f>
        <v>Frąckowiak Dominika</v>
      </c>
      <c r="R28" s="42">
        <f>PROTOKOŁY!N26</f>
        <v>231.1</v>
      </c>
      <c r="S28">
        <f t="shared" si="3"/>
        <v>231.1</v>
      </c>
      <c r="T28">
        <v>3.3999999999999996E-6</v>
      </c>
      <c r="U28" s="12">
        <v>25</v>
      </c>
    </row>
    <row r="29" spans="2:21">
      <c r="B29" s="29">
        <v>26</v>
      </c>
      <c r="C29" s="40" t="str">
        <f t="shared" si="0"/>
        <v>Dymarska Patrycja</v>
      </c>
      <c r="D29" s="51" t="str">
        <f>VLOOKUP(C29,PROTOKOŁY!$B$2:$D$300,3,FALSE)</f>
        <v>SP Kostrzyn</v>
      </c>
      <c r="E29" s="28">
        <f t="shared" si="1"/>
        <v>216.20001309999998</v>
      </c>
      <c r="O29" s="27">
        <f t="shared" si="2"/>
        <v>217.20000349999998</v>
      </c>
      <c r="P29" t="str">
        <f>PROTOKOŁY!B27</f>
        <v>Radziejewsa Agata</v>
      </c>
      <c r="R29" s="42">
        <f>PROTOKOŁY!N27</f>
        <v>217.2</v>
      </c>
      <c r="S29">
        <f t="shared" si="3"/>
        <v>217.2</v>
      </c>
      <c r="T29">
        <v>3.4999999999999995E-6</v>
      </c>
      <c r="U29" s="12">
        <v>26</v>
      </c>
    </row>
    <row r="30" spans="2:21">
      <c r="B30" s="29">
        <v>27</v>
      </c>
      <c r="C30" s="40" t="str">
        <f t="shared" si="0"/>
        <v>Moszner Zofia</v>
      </c>
      <c r="D30" s="51" t="str">
        <f>VLOOKUP(C30,PROTOKOŁY!$B$2:$D$300,3,FALSE)</f>
        <v>SP Stęszew</v>
      </c>
      <c r="E30" s="28">
        <f t="shared" si="1"/>
        <v>216.40000560000001</v>
      </c>
      <c r="O30" s="27">
        <f t="shared" si="2"/>
        <v>221.50000360000001</v>
      </c>
      <c r="P30" t="str">
        <f>PROTOKOŁY!B28</f>
        <v>Matuszewska Weronika</v>
      </c>
      <c r="R30" s="42">
        <f>PROTOKOŁY!N28</f>
        <v>221.5</v>
      </c>
      <c r="S30">
        <f t="shared" si="3"/>
        <v>221.5</v>
      </c>
      <c r="T30">
        <v>3.5999999999999994E-6</v>
      </c>
      <c r="U30" s="12">
        <v>27</v>
      </c>
    </row>
    <row r="31" spans="2:21">
      <c r="B31" s="29">
        <v>28</v>
      </c>
      <c r="C31" s="40" t="str">
        <f t="shared" si="0"/>
        <v>Olejnik Łucja</v>
      </c>
      <c r="D31" s="51" t="str">
        <f>VLOOKUP(C31,PROTOKOŁY!$B$2:$D$300,3,FALSE)</f>
        <v>SP Pecna</v>
      </c>
      <c r="E31" s="28">
        <f t="shared" si="1"/>
        <v>216.5000038</v>
      </c>
      <c r="O31" s="27">
        <f t="shared" si="2"/>
        <v>500.00000369999998</v>
      </c>
      <c r="P31" t="str">
        <f>PROTOKOŁY!B29</f>
        <v>SZKOŁA</v>
      </c>
      <c r="R31" s="42">
        <f>PROTOKOŁY!N29</f>
        <v>0</v>
      </c>
      <c r="S31">
        <f t="shared" si="3"/>
        <v>500</v>
      </c>
      <c r="T31">
        <v>3.7000000000000002E-6</v>
      </c>
      <c r="U31" s="12">
        <v>28</v>
      </c>
    </row>
    <row r="32" spans="2:21">
      <c r="B32" s="29">
        <v>29</v>
      </c>
      <c r="C32" s="40" t="str">
        <f t="shared" si="0"/>
        <v>Nowakowska Sawa</v>
      </c>
      <c r="D32" s="51" t="str">
        <f>VLOOKUP(C32,PROTOKOŁY!$B$2:$D$300,3,FALSE)</f>
        <v>SP 1 Mosina</v>
      </c>
      <c r="E32" s="28">
        <f t="shared" si="1"/>
        <v>216.60000479999999</v>
      </c>
      <c r="O32" s="27">
        <f t="shared" si="2"/>
        <v>216.5000038</v>
      </c>
      <c r="P32" t="str">
        <f>PROTOKOŁY!B30</f>
        <v>Olejnik Łucja</v>
      </c>
      <c r="R32" s="42">
        <f>PROTOKOŁY!N30</f>
        <v>216.5</v>
      </c>
      <c r="S32">
        <f t="shared" si="3"/>
        <v>216.5</v>
      </c>
      <c r="T32">
        <v>3.8E-6</v>
      </c>
      <c r="U32" s="12">
        <v>29</v>
      </c>
    </row>
    <row r="33" spans="2:21">
      <c r="B33" s="29">
        <v>30</v>
      </c>
      <c r="C33" s="40" t="str">
        <f t="shared" si="0"/>
        <v>Cicha Natalia</v>
      </c>
      <c r="D33" s="51" t="str">
        <f>VLOOKUP(C33,PROTOKOŁY!$B$2:$D$300,3,FALSE)</f>
        <v>SP Modrze</v>
      </c>
      <c r="E33" s="28">
        <f t="shared" si="1"/>
        <v>217.00001159999999</v>
      </c>
      <c r="O33" s="27">
        <f t="shared" si="2"/>
        <v>220.20000389999998</v>
      </c>
      <c r="P33" t="str">
        <f>PROTOKOŁY!B31</f>
        <v>Szrejder Paulina</v>
      </c>
      <c r="R33" s="42">
        <f>PROTOKOŁY!N31</f>
        <v>220.2</v>
      </c>
      <c r="S33">
        <f t="shared" si="3"/>
        <v>220.2</v>
      </c>
      <c r="T33">
        <v>3.8999999999999999E-6</v>
      </c>
      <c r="U33" s="12">
        <v>30</v>
      </c>
    </row>
    <row r="34" spans="2:21">
      <c r="B34" s="29">
        <v>31</v>
      </c>
      <c r="C34" s="40" t="str">
        <f t="shared" si="0"/>
        <v>Perka Wiktoria</v>
      </c>
      <c r="D34" s="51" t="str">
        <f>VLOOKUP(C34,PROTOKOŁY!$B$2:$D$300,3,FALSE)</f>
        <v>SP Białężyn</v>
      </c>
      <c r="E34" s="28">
        <f t="shared" si="1"/>
        <v>217.10000959999999</v>
      </c>
      <c r="O34" s="27">
        <f t="shared" si="2"/>
        <v>219.400004</v>
      </c>
      <c r="P34" t="str">
        <f>PROTOKOŁY!B32</f>
        <v>Załuska Klaudia</v>
      </c>
      <c r="R34" s="42">
        <f>PROTOKOŁY!N32</f>
        <v>219.4</v>
      </c>
      <c r="S34">
        <f t="shared" si="3"/>
        <v>219.4</v>
      </c>
      <c r="T34">
        <v>3.9999999999999998E-6</v>
      </c>
      <c r="U34" s="12">
        <v>31</v>
      </c>
    </row>
    <row r="35" spans="2:21">
      <c r="B35" s="29">
        <v>32</v>
      </c>
      <c r="C35" s="40" t="str">
        <f t="shared" si="0"/>
        <v>Radziejewsa Agata</v>
      </c>
      <c r="D35" s="51" t="str">
        <f>VLOOKUP(C35,PROTOKOŁY!$B$2:$D$300,3,FALSE)</f>
        <v>SP Radzewo</v>
      </c>
      <c r="E35" s="28">
        <f t="shared" si="1"/>
        <v>217.20000349999998</v>
      </c>
      <c r="O35" s="27">
        <f t="shared" si="2"/>
        <v>223.7000041</v>
      </c>
      <c r="P35" t="str">
        <f>PROTOKOŁY!B33</f>
        <v>Szeszuła Wiktoria</v>
      </c>
      <c r="R35" s="42">
        <f>PROTOKOŁY!N33</f>
        <v>223.7</v>
      </c>
      <c r="S35">
        <f t="shared" si="3"/>
        <v>223.7</v>
      </c>
      <c r="T35">
        <v>4.0999999999999997E-6</v>
      </c>
      <c r="U35" s="12">
        <v>32</v>
      </c>
    </row>
    <row r="36" spans="2:21">
      <c r="B36" s="29">
        <v>33</v>
      </c>
      <c r="C36" s="40" t="str">
        <f t="shared" si="0"/>
        <v>Rychlik Martyna</v>
      </c>
      <c r="D36" s="51" t="str">
        <f>VLOOKUP(C36,PROTOKOŁY!$B$2:$D$300,3,FALSE)</f>
        <v>SP Modrze</v>
      </c>
      <c r="E36" s="28">
        <f t="shared" si="1"/>
        <v>217.500012</v>
      </c>
      <c r="O36" s="27">
        <f t="shared" si="2"/>
        <v>225.80000420000002</v>
      </c>
      <c r="P36" t="str">
        <f>PROTOKOŁY!B34</f>
        <v>Taciak Monika</v>
      </c>
      <c r="R36" s="42">
        <f>PROTOKOŁY!N34</f>
        <v>225.8</v>
      </c>
      <c r="S36">
        <f t="shared" si="3"/>
        <v>225.8</v>
      </c>
      <c r="T36">
        <v>4.1999999999999996E-6</v>
      </c>
      <c r="U36" s="12">
        <v>33</v>
      </c>
    </row>
    <row r="37" spans="2:21">
      <c r="B37" s="29">
        <v>34</v>
      </c>
      <c r="C37" s="40" t="str">
        <f t="shared" si="0"/>
        <v>Sepiół Oliwia</v>
      </c>
      <c r="D37" s="51" t="str">
        <f>VLOOKUP(C37,PROTOKOŁY!$B$2:$D$300,3,FALSE)</f>
        <v>SP Przeźmierowo</v>
      </c>
      <c r="E37" s="28">
        <f t="shared" si="1"/>
        <v>218.00000689999999</v>
      </c>
      <c r="O37" s="27">
        <f t="shared" si="2"/>
        <v>218.90000430000001</v>
      </c>
      <c r="P37" t="str">
        <f>PROTOKOŁY!B35</f>
        <v>Walkowska Karina</v>
      </c>
      <c r="R37" s="42">
        <f>PROTOKOŁY!N35</f>
        <v>218.9</v>
      </c>
      <c r="S37">
        <f t="shared" si="3"/>
        <v>218.9</v>
      </c>
      <c r="T37">
        <v>4.2999999999999995E-6</v>
      </c>
      <c r="U37" s="12">
        <v>34</v>
      </c>
    </row>
    <row r="38" spans="2:21">
      <c r="B38" s="29">
        <v>35</v>
      </c>
      <c r="C38" s="40" t="str">
        <f t="shared" si="0"/>
        <v>Smoczyk Aleksandra</v>
      </c>
      <c r="D38" s="51" t="str">
        <f>VLOOKUP(C38,PROTOKOŁY!$B$2:$D$300,3,FALSE)</f>
        <v>SP 1 Kórnik</v>
      </c>
      <c r="E38" s="28">
        <f t="shared" si="1"/>
        <v>218.10000239999999</v>
      </c>
      <c r="O38" s="27">
        <f t="shared" si="2"/>
        <v>500.00000440000002</v>
      </c>
      <c r="P38" t="str">
        <f>PROTOKOŁY!B36</f>
        <v>SZKOŁA</v>
      </c>
      <c r="R38" s="42">
        <f>PROTOKOŁY!N36</f>
        <v>0</v>
      </c>
      <c r="S38">
        <f t="shared" si="3"/>
        <v>500</v>
      </c>
      <c r="T38">
        <v>4.3999999999999994E-6</v>
      </c>
      <c r="U38" s="12">
        <v>35</v>
      </c>
    </row>
    <row r="39" spans="2:21">
      <c r="B39" s="29">
        <v>36</v>
      </c>
      <c r="C39" s="40" t="str">
        <f t="shared" si="0"/>
        <v>Kasołka Marta</v>
      </c>
      <c r="D39" s="51" t="str">
        <f>VLOOKUP(C39,PROTOKOŁY!$B$2:$D$300,3,FALSE)</f>
        <v>SP 5 Swarzędz</v>
      </c>
      <c r="E39" s="28">
        <f t="shared" si="1"/>
        <v>218.2000085</v>
      </c>
      <c r="O39" s="27">
        <f t="shared" si="2"/>
        <v>213.70000449999998</v>
      </c>
      <c r="P39" t="str">
        <f>PROTOKOŁY!B37</f>
        <v>Arning Paulina</v>
      </c>
      <c r="R39" s="42">
        <f>PROTOKOŁY!N37</f>
        <v>213.7</v>
      </c>
      <c r="S39">
        <f t="shared" si="3"/>
        <v>213.7</v>
      </c>
      <c r="T39">
        <v>4.5000000000000001E-6</v>
      </c>
      <c r="U39" s="12">
        <v>36</v>
      </c>
    </row>
    <row r="40" spans="2:21">
      <c r="B40" s="29">
        <v>37</v>
      </c>
      <c r="C40" s="40" t="str">
        <f t="shared" si="0"/>
        <v>Tomicka Wiktoria</v>
      </c>
      <c r="D40" s="51" t="str">
        <f>VLOOKUP(C40,PROTOKOŁY!$B$2:$D$300,3,FALSE)</f>
        <v>SP Kobylnica</v>
      </c>
      <c r="E40" s="28">
        <f t="shared" si="1"/>
        <v>218.40001359999999</v>
      </c>
      <c r="O40" s="27">
        <f t="shared" si="2"/>
        <v>214.30000460000002</v>
      </c>
      <c r="P40" t="str">
        <f>PROTOKOŁY!B38</f>
        <v>Rydlewska Małgorzata</v>
      </c>
      <c r="R40" s="42">
        <f>PROTOKOŁY!N38</f>
        <v>214.3</v>
      </c>
      <c r="S40">
        <f t="shared" si="3"/>
        <v>214.3</v>
      </c>
      <c r="T40">
        <v>4.6E-6</v>
      </c>
      <c r="U40" s="12">
        <v>37</v>
      </c>
    </row>
    <row r="41" spans="2:21">
      <c r="B41" s="29">
        <v>38</v>
      </c>
      <c r="C41" s="40" t="str">
        <f t="shared" si="0"/>
        <v>Janas Martyna</v>
      </c>
      <c r="D41" s="51" t="str">
        <f>VLOOKUP(C41,PROTOKOŁY!$B$2:$D$300,3,FALSE)</f>
        <v>SP Lusowo</v>
      </c>
      <c r="E41" s="28">
        <f t="shared" si="1"/>
        <v>218.50000639999999</v>
      </c>
      <c r="O41" s="27">
        <f t="shared" si="2"/>
        <v>215.90000470000001</v>
      </c>
      <c r="P41" t="str">
        <f>PROTOKOŁY!B39</f>
        <v>Madej Martyna</v>
      </c>
      <c r="R41" s="42">
        <f>PROTOKOŁY!N39</f>
        <v>215.9</v>
      </c>
      <c r="S41">
        <f t="shared" si="3"/>
        <v>215.9</v>
      </c>
      <c r="T41">
        <v>4.6999999999999999E-6</v>
      </c>
      <c r="U41" s="12">
        <v>38</v>
      </c>
    </row>
    <row r="42" spans="2:21">
      <c r="B42" s="29">
        <v>39</v>
      </c>
      <c r="C42" s="40" t="str">
        <f t="shared" si="0"/>
        <v>Jasińska Anna</v>
      </c>
      <c r="D42" s="51" t="str">
        <f>VLOOKUP(C42,PROTOKOŁY!$B$2:$D$300,3,FALSE)</f>
        <v>SP Suchy Las</v>
      </c>
      <c r="E42" s="28">
        <f t="shared" si="1"/>
        <v>218.60000890000001</v>
      </c>
      <c r="O42" s="27">
        <f t="shared" si="2"/>
        <v>216.60000479999999</v>
      </c>
      <c r="P42" t="str">
        <f>PROTOKOŁY!B40</f>
        <v>Nowakowska Sawa</v>
      </c>
      <c r="R42" s="42">
        <f>PROTOKOŁY!N40</f>
        <v>216.6</v>
      </c>
      <c r="S42">
        <f t="shared" si="3"/>
        <v>216.6</v>
      </c>
      <c r="T42">
        <v>4.7999999999999998E-6</v>
      </c>
      <c r="U42" s="12">
        <v>39</v>
      </c>
    </row>
    <row r="43" spans="2:21">
      <c r="B43" s="29">
        <v>40</v>
      </c>
      <c r="C43" s="40" t="str">
        <f t="shared" si="0"/>
        <v>Urbaniak Jagoda</v>
      </c>
      <c r="D43" s="51" t="str">
        <f>VLOOKUP(C43,PROTOKOŁY!$B$2:$D$300,3,FALSE)</f>
        <v>SP 2 Luboń</v>
      </c>
      <c r="E43" s="28">
        <f t="shared" si="1"/>
        <v>218.8000102</v>
      </c>
      <c r="O43" s="27">
        <f t="shared" si="2"/>
        <v>239.4000049</v>
      </c>
      <c r="P43" t="str">
        <f>PROTOKOŁY!B41</f>
        <v>Maćkowiak Wiktoria</v>
      </c>
      <c r="R43" s="42">
        <f>PROTOKOŁY!N41</f>
        <v>239.4</v>
      </c>
      <c r="S43">
        <f t="shared" si="3"/>
        <v>239.4</v>
      </c>
      <c r="T43">
        <v>4.8999999999999997E-6</v>
      </c>
      <c r="U43" s="12">
        <v>40</v>
      </c>
    </row>
    <row r="44" spans="2:21">
      <c r="B44" s="29">
        <v>41</v>
      </c>
      <c r="C44" s="40" t="str">
        <f t="shared" si="0"/>
        <v>Walkowska Karina</v>
      </c>
      <c r="D44" s="51" t="str">
        <f>VLOOKUP(C44,PROTOKOŁY!$B$2:$D$300,3,FALSE)</f>
        <v>SP Pecna</v>
      </c>
      <c r="E44" s="28">
        <f t="shared" si="1"/>
        <v>218.90000430000001</v>
      </c>
      <c r="O44" s="27">
        <f t="shared" si="2"/>
        <v>239.300005</v>
      </c>
      <c r="P44" t="str">
        <f>PROTOKOŁY!B42</f>
        <v>Napierała Zuzanna</v>
      </c>
      <c r="R44" s="42">
        <f>PROTOKOŁY!N42</f>
        <v>239.3</v>
      </c>
      <c r="S44">
        <f t="shared" si="3"/>
        <v>239.3</v>
      </c>
      <c r="T44">
        <v>4.9999999999999996E-6</v>
      </c>
      <c r="U44" s="12">
        <v>41</v>
      </c>
    </row>
    <row r="45" spans="2:21">
      <c r="B45" s="29">
        <v>42</v>
      </c>
      <c r="C45" s="40" t="str">
        <f t="shared" si="0"/>
        <v>Albrecht Maria</v>
      </c>
      <c r="D45" s="51" t="str">
        <f>VLOOKUP(C45,PROTOKOŁY!$B$2:$D$300,3,FALSE)</f>
        <v>SP Lusowo</v>
      </c>
      <c r="E45" s="28">
        <f t="shared" si="1"/>
        <v>218.90000610000001</v>
      </c>
      <c r="O45" s="27">
        <f t="shared" si="2"/>
        <v>500.00000510000001</v>
      </c>
      <c r="P45" t="str">
        <f>PROTOKOŁY!B43</f>
        <v>SZKOŁA</v>
      </c>
      <c r="R45" s="42">
        <f>PROTOKOŁY!N43</f>
        <v>0</v>
      </c>
      <c r="S45">
        <f t="shared" si="3"/>
        <v>500</v>
      </c>
      <c r="T45">
        <v>5.0999999999999995E-6</v>
      </c>
      <c r="U45" s="12">
        <v>42</v>
      </c>
    </row>
    <row r="46" spans="2:21">
      <c r="B46" s="29">
        <v>43</v>
      </c>
      <c r="C46" s="40" t="str">
        <f t="shared" si="0"/>
        <v>Załuska Klaudia</v>
      </c>
      <c r="D46" s="51" t="str">
        <f>VLOOKUP(C46,PROTOKOŁY!$B$2:$D$300,3,FALSE)</f>
        <v>SP Pecna</v>
      </c>
      <c r="E46" s="28">
        <f t="shared" si="1"/>
        <v>219.400004</v>
      </c>
      <c r="O46" s="27">
        <f t="shared" si="2"/>
        <v>205.1000052</v>
      </c>
      <c r="P46" t="str">
        <f>PROTOKOŁY!B44</f>
        <v>Rychły Adrianna</v>
      </c>
      <c r="R46" s="42">
        <f>PROTOKOŁY!N44</f>
        <v>205.1</v>
      </c>
      <c r="S46">
        <f t="shared" si="3"/>
        <v>205.1</v>
      </c>
      <c r="T46">
        <v>5.1999999999999993E-6</v>
      </c>
      <c r="U46" s="12">
        <v>43</v>
      </c>
    </row>
    <row r="47" spans="2:21">
      <c r="B47" s="29">
        <v>44</v>
      </c>
      <c r="C47" s="40" t="str">
        <f t="shared" si="0"/>
        <v>Konarska Katarzyna</v>
      </c>
      <c r="D47" s="51" t="str">
        <f>VLOOKUP(C47,PROTOKOŁY!$B$2:$D$300,3,FALSE)</f>
        <v>SP 2 Luboń</v>
      </c>
      <c r="E47" s="28">
        <f t="shared" si="1"/>
        <v>219.40001040000001</v>
      </c>
      <c r="O47" s="27">
        <f t="shared" si="2"/>
        <v>210.10000529999999</v>
      </c>
      <c r="P47" t="str">
        <f>PROTOKOŁY!B45</f>
        <v>Kaczmarek Julia</v>
      </c>
      <c r="R47" s="42">
        <f>PROTOKOŁY!N45</f>
        <v>210.1</v>
      </c>
      <c r="S47">
        <f t="shared" si="3"/>
        <v>210.1</v>
      </c>
      <c r="T47">
        <v>5.2999999999999992E-6</v>
      </c>
      <c r="U47" s="12">
        <v>44</v>
      </c>
    </row>
    <row r="48" spans="2:21">
      <c r="B48" s="29">
        <v>45</v>
      </c>
      <c r="C48" s="40" t="str">
        <f t="shared" si="0"/>
        <v>Gawron Dominika</v>
      </c>
      <c r="D48" s="51" t="str">
        <f>VLOOKUP(C48,PROTOKOŁY!$B$2:$D$300,3,FALSE)</f>
        <v>SP Kostrzyn</v>
      </c>
      <c r="E48" s="28">
        <f t="shared" si="1"/>
        <v>219.50001330000001</v>
      </c>
      <c r="O48" s="27">
        <f t="shared" si="2"/>
        <v>211.9000054</v>
      </c>
      <c r="P48" t="str">
        <f>PROTOKOŁY!B46</f>
        <v>Kocurek Klaudia</v>
      </c>
      <c r="R48" s="42">
        <f>PROTOKOŁY!N46</f>
        <v>211.9</v>
      </c>
      <c r="S48">
        <f t="shared" si="3"/>
        <v>211.9</v>
      </c>
      <c r="T48">
        <v>5.4E-6</v>
      </c>
      <c r="U48" s="12">
        <v>45</v>
      </c>
    </row>
    <row r="49" spans="2:21">
      <c r="B49" s="29">
        <v>46</v>
      </c>
      <c r="C49" s="40" t="str">
        <f t="shared" si="0"/>
        <v>Szrejder Paulina</v>
      </c>
      <c r="D49" s="51" t="str">
        <f>VLOOKUP(C49,PROTOKOŁY!$B$2:$D$300,3,FALSE)</f>
        <v>SP Pecna</v>
      </c>
      <c r="E49" s="28">
        <f t="shared" si="1"/>
        <v>220.20000389999998</v>
      </c>
      <c r="O49" s="27">
        <f t="shared" si="2"/>
        <v>211.20000549999997</v>
      </c>
      <c r="P49" t="str">
        <f>PROTOKOŁY!B47</f>
        <v>Tomaszewska Julia</v>
      </c>
      <c r="R49" s="42">
        <f>PROTOKOŁY!N47</f>
        <v>211.2</v>
      </c>
      <c r="S49">
        <f t="shared" si="3"/>
        <v>211.2</v>
      </c>
      <c r="T49">
        <v>5.4999999999999999E-6</v>
      </c>
      <c r="U49" s="12">
        <v>46</v>
      </c>
    </row>
    <row r="50" spans="2:21">
      <c r="B50" s="29">
        <v>47</v>
      </c>
      <c r="C50" s="40" t="str">
        <f t="shared" si="0"/>
        <v>Kaniewska Lidia</v>
      </c>
      <c r="D50" s="51" t="str">
        <f>VLOOKUP(C50,PROTOKOŁY!$B$2:$D$300,3,FALSE)</f>
        <v>SP Rokietnica</v>
      </c>
      <c r="E50" s="28">
        <f t="shared" si="1"/>
        <v>220.2000108</v>
      </c>
      <c r="O50" s="27">
        <f t="shared" si="2"/>
        <v>216.40000560000001</v>
      </c>
      <c r="P50" t="str">
        <f>PROTOKOŁY!B48</f>
        <v>Moszner Zofia</v>
      </c>
      <c r="R50" s="42">
        <f>PROTOKOŁY!N48</f>
        <v>216.4</v>
      </c>
      <c r="S50">
        <f t="shared" si="3"/>
        <v>216.4</v>
      </c>
      <c r="T50">
        <v>5.5999999999999997E-6</v>
      </c>
      <c r="U50" s="12">
        <v>47</v>
      </c>
    </row>
    <row r="51" spans="2:21">
      <c r="B51" s="29">
        <v>48</v>
      </c>
      <c r="C51" s="40" t="str">
        <f t="shared" si="0"/>
        <v>Brodka Zofia</v>
      </c>
      <c r="D51" s="51" t="str">
        <f>VLOOKUP(C51,PROTOKOŁY!$B$2:$D$300,3,FALSE)</f>
        <v>Puszczykowo2.</v>
      </c>
      <c r="E51" s="28">
        <f t="shared" si="1"/>
        <v>220.50000170000001</v>
      </c>
      <c r="O51" s="27">
        <f t="shared" si="2"/>
        <v>221.6000057</v>
      </c>
      <c r="P51" t="str">
        <f>PROTOKOŁY!B49</f>
        <v>Grzelczak Anna</v>
      </c>
      <c r="R51" s="42">
        <f>PROTOKOŁY!N49</f>
        <v>221.6</v>
      </c>
      <c r="S51">
        <f t="shared" si="3"/>
        <v>221.6</v>
      </c>
      <c r="T51">
        <v>5.6999999999999996E-6</v>
      </c>
      <c r="U51" s="12">
        <v>48</v>
      </c>
    </row>
    <row r="52" spans="2:21">
      <c r="B52" s="29">
        <v>49</v>
      </c>
      <c r="C52" s="40" t="str">
        <f t="shared" si="0"/>
        <v>Matczak Jagoda</v>
      </c>
      <c r="D52" s="51" t="str">
        <f>VLOOKUP(C52,PROTOKOŁY!$B$2:$D$300,3,FALSE)</f>
        <v>SP Suchy Las</v>
      </c>
      <c r="E52" s="28">
        <f t="shared" si="1"/>
        <v>221.20000919999998</v>
      </c>
      <c r="O52" s="27">
        <f t="shared" si="2"/>
        <v>500.0000058</v>
      </c>
      <c r="P52" t="str">
        <f>PROTOKOŁY!B50</f>
        <v>SZKOŁA</v>
      </c>
      <c r="R52" s="42">
        <f>PROTOKOŁY!N50</f>
        <v>0</v>
      </c>
      <c r="S52">
        <f t="shared" si="3"/>
        <v>500</v>
      </c>
      <c r="T52">
        <v>5.7999999999999995E-6</v>
      </c>
      <c r="U52" s="12">
        <v>49</v>
      </c>
    </row>
    <row r="53" spans="2:21">
      <c r="B53" s="29">
        <v>50</v>
      </c>
      <c r="C53" s="40" t="str">
        <f t="shared" si="0"/>
        <v>Piechowiak Samanta</v>
      </c>
      <c r="D53" s="51" t="str">
        <f>VLOOKUP(C53,PROTOKOŁY!$B$2:$D$300,3,FALSE)</f>
        <v>SP Modrze</v>
      </c>
      <c r="E53" s="28">
        <f t="shared" si="1"/>
        <v>221.20001189999999</v>
      </c>
      <c r="O53" s="27">
        <f t="shared" si="2"/>
        <v>210.20000589999998</v>
      </c>
      <c r="P53" t="str">
        <f>PROTOKOŁY!B51</f>
        <v>Gabryelska Joanna</v>
      </c>
      <c r="R53" s="42">
        <f>PROTOKOŁY!N51</f>
        <v>210.2</v>
      </c>
      <c r="S53">
        <f t="shared" si="3"/>
        <v>210.2</v>
      </c>
      <c r="T53">
        <v>5.8999999999999994E-6</v>
      </c>
      <c r="U53" s="12">
        <v>50</v>
      </c>
    </row>
    <row r="54" spans="2:21">
      <c r="B54" s="29">
        <v>51</v>
      </c>
      <c r="C54" s="40" t="str">
        <f t="shared" si="0"/>
        <v>Wekwert Katarzyna</v>
      </c>
      <c r="D54" s="51" t="str">
        <f>VLOOKUP(C54,PROTOKOŁY!$B$2:$D$300,3,FALSE)</f>
        <v>SP Kobylnica</v>
      </c>
      <c r="E54" s="28">
        <f t="shared" si="1"/>
        <v>221.4000139</v>
      </c>
      <c r="O54" s="27">
        <f t="shared" si="2"/>
        <v>224.90000600000002</v>
      </c>
      <c r="P54" t="str">
        <f>PROTOKOŁY!B52</f>
        <v>Rackowiak Karolina</v>
      </c>
      <c r="R54" s="42">
        <f>PROTOKOŁY!N52</f>
        <v>224.9</v>
      </c>
      <c r="S54">
        <f t="shared" si="3"/>
        <v>224.9</v>
      </c>
      <c r="T54">
        <v>5.9999999999999993E-6</v>
      </c>
      <c r="U54" s="12">
        <v>51</v>
      </c>
    </row>
    <row r="55" spans="2:21">
      <c r="B55" s="29">
        <v>52</v>
      </c>
      <c r="C55" s="40" t="str">
        <f t="shared" si="0"/>
        <v>Matuszewska Weronika</v>
      </c>
      <c r="D55" s="51" t="str">
        <f>VLOOKUP(C55,PROTOKOŁY!$B$2:$D$300,3,FALSE)</f>
        <v>SP Radzewo</v>
      </c>
      <c r="E55" s="28">
        <f t="shared" si="1"/>
        <v>221.50000360000001</v>
      </c>
      <c r="O55" s="27">
        <f t="shared" si="2"/>
        <v>218.90000610000001</v>
      </c>
      <c r="P55" t="str">
        <f>PROTOKOŁY!B53</f>
        <v>Albrecht Maria</v>
      </c>
      <c r="R55" s="42">
        <f>PROTOKOŁY!N53</f>
        <v>218.9</v>
      </c>
      <c r="S55">
        <f t="shared" si="3"/>
        <v>218.9</v>
      </c>
      <c r="T55">
        <v>6.0999999999999992E-6</v>
      </c>
      <c r="U55" s="12">
        <v>52</v>
      </c>
    </row>
    <row r="56" spans="2:21">
      <c r="B56" s="29">
        <v>53</v>
      </c>
      <c r="C56" s="40" t="str">
        <f t="shared" si="0"/>
        <v>Grzelczak Anna</v>
      </c>
      <c r="D56" s="51" t="str">
        <f>VLOOKUP(C56,PROTOKOŁY!$B$2:$D$300,3,FALSE)</f>
        <v>SP Stęszew</v>
      </c>
      <c r="E56" s="28">
        <f t="shared" si="1"/>
        <v>221.6000057</v>
      </c>
      <c r="O56" s="27">
        <f t="shared" si="2"/>
        <v>500.00000619999997</v>
      </c>
      <c r="P56" t="str">
        <f>PROTOKOŁY!B54</f>
        <v>Miszczyszyn Julia</v>
      </c>
      <c r="R56" s="42">
        <f>PROTOKOŁY!N54</f>
        <v>0</v>
      </c>
      <c r="S56">
        <f t="shared" si="3"/>
        <v>500</v>
      </c>
      <c r="T56">
        <v>6.1999999999999991E-6</v>
      </c>
      <c r="U56" s="12">
        <v>53</v>
      </c>
    </row>
    <row r="57" spans="2:21">
      <c r="B57" s="29">
        <v>54</v>
      </c>
      <c r="C57" s="40" t="str">
        <f t="shared" si="0"/>
        <v>Szwed-Kopyto Julia</v>
      </c>
      <c r="D57" s="51" t="str">
        <f>VLOOKUP(C57,PROTOKOŁY!$B$2:$D$300,3,FALSE)</f>
        <v>SP 5 Swarzędz</v>
      </c>
      <c r="E57" s="28">
        <f t="shared" si="1"/>
        <v>221.60000829999998</v>
      </c>
      <c r="O57" s="27">
        <f t="shared" si="2"/>
        <v>223.30000630000001</v>
      </c>
      <c r="P57" t="str">
        <f>PROTOKOŁY!B55</f>
        <v>Jóźwik Anna</v>
      </c>
      <c r="R57" s="42">
        <f>PROTOKOŁY!N55</f>
        <v>223.3</v>
      </c>
      <c r="S57">
        <f t="shared" si="3"/>
        <v>223.3</v>
      </c>
      <c r="T57">
        <v>6.2999999999999998E-6</v>
      </c>
      <c r="U57" s="12">
        <v>54</v>
      </c>
    </row>
    <row r="58" spans="2:21">
      <c r="B58" s="29">
        <v>55</v>
      </c>
      <c r="C58" s="40" t="str">
        <f t="shared" si="0"/>
        <v>Jóźwik Anna</v>
      </c>
      <c r="D58" s="51" t="str">
        <f>VLOOKUP(C58,PROTOKOŁY!$B$2:$D$300,3,FALSE)</f>
        <v>SP Lusowo</v>
      </c>
      <c r="E58" s="28">
        <f t="shared" si="1"/>
        <v>223.30000630000001</v>
      </c>
      <c r="O58" s="27">
        <f t="shared" si="2"/>
        <v>218.50000639999999</v>
      </c>
      <c r="P58" t="str">
        <f>PROTOKOŁY!B56</f>
        <v>Janas Martyna</v>
      </c>
      <c r="R58" s="42">
        <f>PROTOKOŁY!N56</f>
        <v>218.5</v>
      </c>
      <c r="S58">
        <f t="shared" si="3"/>
        <v>218.5</v>
      </c>
      <c r="T58">
        <v>6.3999999999999997E-6</v>
      </c>
      <c r="U58" s="12">
        <v>55</v>
      </c>
    </row>
    <row r="59" spans="2:21">
      <c r="B59" s="29">
        <v>56</v>
      </c>
      <c r="C59" s="40" t="str">
        <f t="shared" si="0"/>
        <v>Ratajczak Klaudia</v>
      </c>
      <c r="D59" s="51" t="str">
        <f>VLOOKUP(C59,PROTOKOŁY!$B$2:$D$300,3,FALSE)</f>
        <v>SP 1 Luboń</v>
      </c>
      <c r="E59" s="28">
        <f t="shared" si="1"/>
        <v>223.4000073</v>
      </c>
      <c r="O59" s="27">
        <f t="shared" si="2"/>
        <v>500.00000649999998</v>
      </c>
      <c r="P59" t="str">
        <f>PROTOKOŁY!B57</f>
        <v>SZKOŁA</v>
      </c>
      <c r="R59" s="42">
        <f>PROTOKOŁY!N57</f>
        <v>0</v>
      </c>
      <c r="S59">
        <f t="shared" si="3"/>
        <v>500</v>
      </c>
      <c r="T59">
        <v>6.4999999999999996E-6</v>
      </c>
      <c r="U59" s="12">
        <v>56</v>
      </c>
    </row>
    <row r="60" spans="2:21">
      <c r="B60" s="29">
        <v>57</v>
      </c>
      <c r="C60" s="40" t="str">
        <f t="shared" si="0"/>
        <v>Pelichowska Nicol</v>
      </c>
      <c r="D60" s="51" t="str">
        <f>VLOOKUP(C60,PROTOKOŁY!$B$2:$D$300,3,FALSE)</f>
        <v>SP Suchy Las</v>
      </c>
      <c r="E60" s="28">
        <f t="shared" si="1"/>
        <v>223.5000091</v>
      </c>
      <c r="O60" s="27">
        <f t="shared" si="2"/>
        <v>213.90000660000001</v>
      </c>
      <c r="P60" t="str">
        <f>PROTOKOŁY!B58</f>
        <v>Poplik Zuzanna</v>
      </c>
      <c r="R60" s="42">
        <f>PROTOKOŁY!N58</f>
        <v>213.9</v>
      </c>
      <c r="S60">
        <f t="shared" si="3"/>
        <v>213.9</v>
      </c>
      <c r="T60">
        <v>6.5999999999999995E-6</v>
      </c>
      <c r="U60" s="12">
        <v>57</v>
      </c>
    </row>
    <row r="61" spans="2:21">
      <c r="B61" s="29">
        <v>58</v>
      </c>
      <c r="C61" s="40" t="str">
        <f t="shared" si="0"/>
        <v>Olejniczak Klaudia</v>
      </c>
      <c r="D61" s="51" t="str">
        <f>VLOOKUP(C61,PROTOKOŁY!$B$2:$D$300,3,FALSE)</f>
        <v>SP Radzewo</v>
      </c>
      <c r="E61" s="28">
        <f t="shared" si="1"/>
        <v>223.6000033</v>
      </c>
      <c r="O61" s="27">
        <f t="shared" si="2"/>
        <v>224.30000670000001</v>
      </c>
      <c r="P61" t="str">
        <f>PROTOKOŁY!B59</f>
        <v>Galusik Julia</v>
      </c>
      <c r="R61" s="42">
        <f>PROTOKOŁY!N59</f>
        <v>224.3</v>
      </c>
      <c r="S61">
        <f t="shared" si="3"/>
        <v>224.3</v>
      </c>
      <c r="T61">
        <v>6.6999999999999994E-6</v>
      </c>
      <c r="U61" s="12">
        <v>58</v>
      </c>
    </row>
    <row r="62" spans="2:21">
      <c r="B62" s="29">
        <v>59</v>
      </c>
      <c r="C62" s="40" t="str">
        <f t="shared" si="0"/>
        <v>Szeszuła Wiktoria</v>
      </c>
      <c r="D62" s="51" t="str">
        <f>VLOOKUP(C62,PROTOKOŁY!$B$2:$D$300,3,FALSE)</f>
        <v>SP Pecna</v>
      </c>
      <c r="E62" s="28">
        <f t="shared" si="1"/>
        <v>223.7000041</v>
      </c>
      <c r="O62" s="27">
        <f t="shared" si="2"/>
        <v>245.10000679999999</v>
      </c>
      <c r="P62" t="str">
        <f>PROTOKOŁY!B60</f>
        <v>Korzec Emilia</v>
      </c>
      <c r="R62" s="42">
        <f>PROTOKOŁY!N60</f>
        <v>245.1</v>
      </c>
      <c r="S62">
        <f t="shared" si="3"/>
        <v>245.1</v>
      </c>
      <c r="T62">
        <v>6.7999999999999993E-6</v>
      </c>
      <c r="U62" s="12">
        <v>59</v>
      </c>
    </row>
    <row r="63" spans="2:21">
      <c r="B63" s="29">
        <v>60</v>
      </c>
      <c r="C63" s="40" t="str">
        <f t="shared" si="0"/>
        <v>Dobrogojska Emilia</v>
      </c>
      <c r="D63" s="51" t="str">
        <f>VLOOKUP(C63,PROTOKOŁY!$B$2:$D$300,3,FALSE)</f>
        <v>SP Kostrzyn</v>
      </c>
      <c r="E63" s="28">
        <f t="shared" si="1"/>
        <v>224.10001299999999</v>
      </c>
      <c r="O63" s="27">
        <f t="shared" si="2"/>
        <v>218.00000689999999</v>
      </c>
      <c r="P63" t="str">
        <f>PROTOKOŁY!B61</f>
        <v>Sepiół Oliwia</v>
      </c>
      <c r="R63" s="42">
        <f>PROTOKOŁY!N61</f>
        <v>218</v>
      </c>
      <c r="S63">
        <f t="shared" si="3"/>
        <v>218</v>
      </c>
      <c r="T63">
        <v>6.8999999999999992E-6</v>
      </c>
      <c r="U63" s="12">
        <v>60</v>
      </c>
    </row>
    <row r="64" spans="2:21">
      <c r="B64" s="29">
        <v>61</v>
      </c>
      <c r="C64" s="40" t="str">
        <f t="shared" si="0"/>
        <v>Galusik Julia</v>
      </c>
      <c r="D64" s="51" t="str">
        <f>VLOOKUP(C64,PROTOKOŁY!$B$2:$D$300,3,FALSE)</f>
        <v>SP Przeźmierowo</v>
      </c>
      <c r="E64" s="28">
        <f t="shared" si="1"/>
        <v>224.30000670000001</v>
      </c>
      <c r="O64" s="27">
        <f t="shared" si="2"/>
        <v>229.50000700000001</v>
      </c>
      <c r="P64" t="str">
        <f>PROTOKOŁY!B62</f>
        <v>Chojnacka Marianna</v>
      </c>
      <c r="R64" s="42">
        <f>PROTOKOŁY!N62</f>
        <v>229.5</v>
      </c>
      <c r="S64">
        <f t="shared" si="3"/>
        <v>229.5</v>
      </c>
      <c r="T64">
        <v>6.9999999999999999E-6</v>
      </c>
      <c r="U64" s="12">
        <v>61</v>
      </c>
    </row>
    <row r="65" spans="2:21">
      <c r="B65" s="29">
        <v>62</v>
      </c>
      <c r="C65" s="40" t="str">
        <f t="shared" si="0"/>
        <v>Niedbała Matylda</v>
      </c>
      <c r="D65" s="51" t="str">
        <f>VLOOKUP(C65,PROTOKOŁY!$B$2:$D$300,3,FALSE)</f>
        <v>Puszczykowo1.</v>
      </c>
      <c r="E65" s="28">
        <f t="shared" si="1"/>
        <v>224.50000109999999</v>
      </c>
      <c r="O65" s="27">
        <f t="shared" si="2"/>
        <v>215.70000709999999</v>
      </c>
      <c r="P65" t="str">
        <f>PROTOKOŁY!B63</f>
        <v>Kluj Aleksandra</v>
      </c>
      <c r="R65" s="42">
        <f>PROTOKOŁY!N63</f>
        <v>215.7</v>
      </c>
      <c r="S65">
        <f t="shared" si="3"/>
        <v>215.7</v>
      </c>
      <c r="T65">
        <v>7.0999999999999998E-6</v>
      </c>
      <c r="U65" s="12">
        <v>62</v>
      </c>
    </row>
    <row r="66" spans="2:21">
      <c r="B66" s="29">
        <v>63</v>
      </c>
      <c r="C66" s="40" t="str">
        <f t="shared" si="0"/>
        <v>czubak marta</v>
      </c>
      <c r="D66" s="51" t="str">
        <f>VLOOKUP(C66,PROTOKOŁY!$B$2:$D$300,3,FALSE)</f>
        <v>SP Kostrzyn</v>
      </c>
      <c r="E66" s="28">
        <f t="shared" si="1"/>
        <v>224.80001320000002</v>
      </c>
      <c r="O66" s="27">
        <f t="shared" si="2"/>
        <v>500.00000720000003</v>
      </c>
      <c r="P66" t="str">
        <f>PROTOKOŁY!B64</f>
        <v>SZKOŁA</v>
      </c>
      <c r="R66" s="42">
        <f>PROTOKOŁY!N64</f>
        <v>0</v>
      </c>
      <c r="S66">
        <f t="shared" si="3"/>
        <v>500</v>
      </c>
      <c r="T66">
        <v>7.1999999999999997E-6</v>
      </c>
      <c r="U66" s="12">
        <v>63</v>
      </c>
    </row>
    <row r="67" spans="2:21">
      <c r="B67" s="29">
        <v>64</v>
      </c>
      <c r="C67" s="40" t="str">
        <f t="shared" si="0"/>
        <v>Rackowiak Karolina</v>
      </c>
      <c r="D67" s="51" t="str">
        <f>VLOOKUP(C67,PROTOKOŁY!$B$2:$D$300,3,FALSE)</f>
        <v>SP Lusowo</v>
      </c>
      <c r="E67" s="28">
        <f t="shared" si="1"/>
        <v>224.90000600000002</v>
      </c>
      <c r="O67" s="27">
        <f t="shared" si="2"/>
        <v>223.4000073</v>
      </c>
      <c r="P67" t="str">
        <f>PROTOKOŁY!B65</f>
        <v>Ratajczak Klaudia</v>
      </c>
      <c r="R67" s="42">
        <f>PROTOKOŁY!N65</f>
        <v>223.4</v>
      </c>
      <c r="S67">
        <f t="shared" si="3"/>
        <v>223.4</v>
      </c>
      <c r="T67">
        <v>7.2999999999999996E-6</v>
      </c>
      <c r="U67" s="12">
        <v>64</v>
      </c>
    </row>
    <row r="68" spans="2:21">
      <c r="B68" s="29">
        <v>65</v>
      </c>
      <c r="C68" s="40" t="str">
        <f t="shared" ref="C68:C131" si="4">VLOOKUP(E68,O$4:P$260,2,FALSE)</f>
        <v>Miśkiewicz Iga</v>
      </c>
      <c r="D68" s="51" t="str">
        <f>VLOOKUP(C68,PROTOKOŁY!$B$2:$D$300,3,FALSE)</f>
        <v>Puszczykowo1.</v>
      </c>
      <c r="E68" s="28">
        <f t="shared" ref="E68:E131" si="5">SMALL(O$4:O$260,U68)</f>
        <v>225.0000014</v>
      </c>
      <c r="O68" s="27">
        <f t="shared" si="2"/>
        <v>227.60000739999998</v>
      </c>
      <c r="P68" t="str">
        <f>PROTOKOŁY!B66</f>
        <v>Molewska Martyna</v>
      </c>
      <c r="R68" s="42">
        <f>PROTOKOŁY!N66</f>
        <v>227.6</v>
      </c>
      <c r="S68">
        <f t="shared" si="3"/>
        <v>227.6</v>
      </c>
      <c r="T68">
        <v>7.3999999999999995E-6</v>
      </c>
      <c r="U68" s="12">
        <v>65</v>
      </c>
    </row>
    <row r="69" spans="2:21">
      <c r="B69" s="29">
        <v>66</v>
      </c>
      <c r="C69" s="40" t="str">
        <f t="shared" si="4"/>
        <v>Taciak Monika</v>
      </c>
      <c r="D69" s="51" t="str">
        <f>VLOOKUP(C69,PROTOKOŁY!$B$2:$D$300,3,FALSE)</f>
        <v>SP Pecna</v>
      </c>
      <c r="E69" s="28">
        <f t="shared" si="5"/>
        <v>225.80000420000002</v>
      </c>
      <c r="O69" s="27">
        <f t="shared" ref="O69:O132" si="6">S69+T69</f>
        <v>228.50000750000001</v>
      </c>
      <c r="P69" t="str">
        <f>PROTOKOŁY!B67</f>
        <v>Balwińska Wiktoria</v>
      </c>
      <c r="R69" s="42">
        <f>PROTOKOŁY!N67</f>
        <v>228.5</v>
      </c>
      <c r="S69">
        <f t="shared" ref="S69:S132" si="7">IF(R69=0,500,R69)</f>
        <v>228.5</v>
      </c>
      <c r="T69">
        <v>7.4999999999999993E-6</v>
      </c>
      <c r="U69" s="12">
        <v>66</v>
      </c>
    </row>
    <row r="70" spans="2:21">
      <c r="B70" s="29">
        <v>67</v>
      </c>
      <c r="C70" s="40" t="str">
        <f t="shared" si="4"/>
        <v>Wartecka Zofia</v>
      </c>
      <c r="D70" s="51" t="str">
        <f>VLOOKUP(C70,PROTOKOŁY!$B$2:$D$300,3,FALSE)</f>
        <v>SP 1 Kórnik</v>
      </c>
      <c r="E70" s="28">
        <f t="shared" si="5"/>
        <v>226.0000028</v>
      </c>
      <c r="O70" s="27">
        <f t="shared" si="6"/>
        <v>229.90000760000001</v>
      </c>
      <c r="P70" t="str">
        <f>PROTOKOŁY!B68</f>
        <v>Salamończyk Wiktoria</v>
      </c>
      <c r="R70" s="42">
        <f>PROTOKOŁY!N68</f>
        <v>229.9</v>
      </c>
      <c r="S70">
        <f t="shared" si="7"/>
        <v>229.9</v>
      </c>
      <c r="T70">
        <v>7.5999999999999992E-6</v>
      </c>
      <c r="U70" s="12">
        <v>67</v>
      </c>
    </row>
    <row r="71" spans="2:21">
      <c r="B71" s="29">
        <v>68</v>
      </c>
      <c r="C71" s="40" t="str">
        <f t="shared" si="4"/>
        <v>Pawlak Adrianna</v>
      </c>
      <c r="D71" s="51" t="str">
        <f>VLOOKUP(C71,PROTOKOŁY!$B$2:$D$300,3,FALSE)</f>
        <v>SP Kobylnica</v>
      </c>
      <c r="E71" s="28">
        <f t="shared" si="5"/>
        <v>226.10001399999999</v>
      </c>
      <c r="O71" s="27">
        <f t="shared" si="6"/>
        <v>215.80000770000001</v>
      </c>
      <c r="P71" t="str">
        <f>PROTOKOŁY!B69</f>
        <v>Wośkowiak Vanessa</v>
      </c>
      <c r="R71" s="42">
        <f>PROTOKOŁY!N69</f>
        <v>215.8</v>
      </c>
      <c r="S71">
        <f t="shared" si="7"/>
        <v>215.8</v>
      </c>
      <c r="T71">
        <v>7.6999999999999991E-6</v>
      </c>
      <c r="U71" s="12">
        <v>68</v>
      </c>
    </row>
    <row r="72" spans="2:21">
      <c r="B72" s="29">
        <v>69</v>
      </c>
      <c r="C72" s="40" t="str">
        <f t="shared" si="4"/>
        <v>Jakubowska Martyna</v>
      </c>
      <c r="D72" s="51" t="str">
        <f>VLOOKUP(C72,PROTOKOŁY!$B$2:$D$300,3,FALSE)</f>
        <v>SP 1 Kórnik</v>
      </c>
      <c r="E72" s="28">
        <f t="shared" si="5"/>
        <v>226.60000249999999</v>
      </c>
      <c r="O72" s="27">
        <f t="shared" si="6"/>
        <v>212.20000779999998</v>
      </c>
      <c r="P72" t="str">
        <f>PROTOKOŁY!B70</f>
        <v>Usak Maja</v>
      </c>
      <c r="R72" s="42">
        <f>PROTOKOŁY!N70</f>
        <v>212.2</v>
      </c>
      <c r="S72">
        <f t="shared" si="7"/>
        <v>212.2</v>
      </c>
      <c r="T72">
        <v>7.7999999999999999E-6</v>
      </c>
      <c r="U72" s="12">
        <v>69</v>
      </c>
    </row>
    <row r="73" spans="2:21">
      <c r="B73" s="29">
        <v>70</v>
      </c>
      <c r="C73" s="40" t="str">
        <f t="shared" si="4"/>
        <v>Dabrowska Wiktoria</v>
      </c>
      <c r="D73" s="51" t="str">
        <f>VLOOKUP(C73,PROTOKOŁY!$B$2:$D$300,3,FALSE)</f>
        <v>SP Białężyn</v>
      </c>
      <c r="E73" s="28">
        <f t="shared" si="5"/>
        <v>226.90000979999999</v>
      </c>
      <c r="O73" s="27">
        <f t="shared" si="6"/>
        <v>500.00000790000001</v>
      </c>
      <c r="P73" t="str">
        <f>PROTOKOŁY!B71</f>
        <v>SZKOŁA</v>
      </c>
      <c r="R73" s="42">
        <f>PROTOKOŁY!N71</f>
        <v>0</v>
      </c>
      <c r="S73">
        <f t="shared" si="7"/>
        <v>500</v>
      </c>
      <c r="T73">
        <v>7.9000000000000006E-6</v>
      </c>
      <c r="U73" s="12">
        <v>70</v>
      </c>
    </row>
    <row r="74" spans="2:21">
      <c r="B74" s="29">
        <v>71</v>
      </c>
      <c r="C74" s="40" t="str">
        <f t="shared" si="4"/>
        <v>Pawlak Sandra</v>
      </c>
      <c r="D74" s="51" t="str">
        <f>VLOOKUP(C74,PROTOKOŁY!$B$2:$D$300,3,FALSE)</f>
        <v>SP Modrze</v>
      </c>
      <c r="E74" s="28">
        <f t="shared" si="5"/>
        <v>227.1000118</v>
      </c>
      <c r="O74" s="27">
        <f t="shared" si="6"/>
        <v>246.90000800000001</v>
      </c>
      <c r="P74" t="str">
        <f>PROTOKOŁY!B72</f>
        <v>Marszałak Aleksandra</v>
      </c>
      <c r="R74" s="42">
        <f>PROTOKOŁY!N72</f>
        <v>246.9</v>
      </c>
      <c r="S74">
        <f t="shared" si="7"/>
        <v>246.9</v>
      </c>
      <c r="T74">
        <v>7.9999999999999996E-6</v>
      </c>
      <c r="U74" s="12">
        <v>71</v>
      </c>
    </row>
    <row r="75" spans="2:21">
      <c r="B75" s="29">
        <v>72</v>
      </c>
      <c r="C75" s="40" t="str">
        <f t="shared" si="4"/>
        <v>Tężycka Amelia</v>
      </c>
      <c r="D75" s="51" t="str">
        <f>VLOOKUP(C75,PROTOKOŁY!$B$2:$D$300,3,FALSE)</f>
        <v>Puszczykowo1.</v>
      </c>
      <c r="E75" s="28">
        <f t="shared" si="5"/>
        <v>227.2000012</v>
      </c>
      <c r="O75" s="27">
        <f t="shared" si="6"/>
        <v>314.90000809999998</v>
      </c>
      <c r="P75" t="str">
        <f>PROTOKOŁY!B73</f>
        <v>Deka Angelika</v>
      </c>
      <c r="R75" s="42">
        <f>PROTOKOŁY!N73</f>
        <v>314.89999999999998</v>
      </c>
      <c r="S75">
        <f t="shared" si="7"/>
        <v>314.89999999999998</v>
      </c>
      <c r="T75">
        <v>8.1000000000000004E-6</v>
      </c>
      <c r="U75" s="12">
        <v>72</v>
      </c>
    </row>
    <row r="76" spans="2:21">
      <c r="B76" s="29">
        <v>73</v>
      </c>
      <c r="C76" s="40" t="str">
        <f t="shared" si="4"/>
        <v>Molewska Martyna</v>
      </c>
      <c r="D76" s="51" t="str">
        <f>VLOOKUP(C76,PROTOKOŁY!$B$2:$D$300,3,FALSE)</f>
        <v>SP 1 Luboń</v>
      </c>
      <c r="E76" s="28">
        <f t="shared" si="5"/>
        <v>227.60000739999998</v>
      </c>
      <c r="O76" s="27">
        <f t="shared" si="6"/>
        <v>228.20000819999998</v>
      </c>
      <c r="P76" t="str">
        <f>PROTOKOŁY!B74</f>
        <v>Kaspruh Emilia</v>
      </c>
      <c r="R76" s="42">
        <f>PROTOKOŁY!N74</f>
        <v>228.2</v>
      </c>
      <c r="S76">
        <f t="shared" si="7"/>
        <v>228.2</v>
      </c>
      <c r="T76">
        <v>8.1999999999999994E-6</v>
      </c>
      <c r="U76" s="12">
        <v>73</v>
      </c>
    </row>
    <row r="77" spans="2:21">
      <c r="B77" s="29">
        <v>74</v>
      </c>
      <c r="C77" s="40" t="str">
        <f t="shared" si="4"/>
        <v>Kaspruh Emilia</v>
      </c>
      <c r="D77" s="51" t="str">
        <f>VLOOKUP(C77,PROTOKOŁY!$B$2:$D$300,3,FALSE)</f>
        <v>SP 5 Swarzędz</v>
      </c>
      <c r="E77" s="28">
        <f t="shared" si="5"/>
        <v>228.20000819999998</v>
      </c>
      <c r="O77" s="27">
        <f t="shared" si="6"/>
        <v>221.60000829999998</v>
      </c>
      <c r="P77" t="str">
        <f>PROTOKOŁY!B75</f>
        <v>Szwed-Kopyto Julia</v>
      </c>
      <c r="R77" s="42">
        <f>PROTOKOŁY!N75</f>
        <v>221.6</v>
      </c>
      <c r="S77">
        <f t="shared" si="7"/>
        <v>221.6</v>
      </c>
      <c r="T77">
        <v>8.3000000000000002E-6</v>
      </c>
      <c r="U77" s="12">
        <v>74</v>
      </c>
    </row>
    <row r="78" spans="2:21">
      <c r="B78" s="29">
        <v>75</v>
      </c>
      <c r="C78" s="40" t="str">
        <f t="shared" si="4"/>
        <v>Balwińska Wiktoria</v>
      </c>
      <c r="D78" s="51" t="str">
        <f>VLOOKUP(C78,PROTOKOŁY!$B$2:$D$300,3,FALSE)</f>
        <v>SP 1 Luboń</v>
      </c>
      <c r="E78" s="28">
        <f t="shared" si="5"/>
        <v>228.50000750000001</v>
      </c>
      <c r="O78" s="27">
        <f t="shared" si="6"/>
        <v>301.2000084</v>
      </c>
      <c r="P78" t="str">
        <f>PROTOKOŁY!B76</f>
        <v>Pośpiech Aleksandra</v>
      </c>
      <c r="R78" s="42">
        <f>PROTOKOŁY!N76</f>
        <v>301.2</v>
      </c>
      <c r="S78">
        <f t="shared" si="7"/>
        <v>301.2</v>
      </c>
      <c r="T78">
        <v>8.3999999999999992E-6</v>
      </c>
      <c r="U78" s="12">
        <v>75</v>
      </c>
    </row>
    <row r="79" spans="2:21">
      <c r="B79" s="29">
        <v>76</v>
      </c>
      <c r="C79" s="40" t="str">
        <f t="shared" si="4"/>
        <v>Szczepaniak Julia</v>
      </c>
      <c r="D79" s="51" t="str">
        <f>VLOOKUP(C79,PROTOKOŁY!$B$2:$D$300,3,FALSE)</f>
        <v>SP Suchy Las</v>
      </c>
      <c r="E79" s="28">
        <f t="shared" si="5"/>
        <v>228.60000869999999</v>
      </c>
      <c r="O79" s="27">
        <f t="shared" si="6"/>
        <v>218.2000085</v>
      </c>
      <c r="P79" t="str">
        <f>PROTOKOŁY!B77</f>
        <v>Kasołka Marta</v>
      </c>
      <c r="R79" s="42">
        <f>PROTOKOŁY!N77</f>
        <v>218.2</v>
      </c>
      <c r="S79">
        <f t="shared" si="7"/>
        <v>218.2</v>
      </c>
      <c r="T79">
        <v>8.4999999999999999E-6</v>
      </c>
      <c r="U79" s="12">
        <v>76</v>
      </c>
    </row>
    <row r="80" spans="2:21">
      <c r="B80" s="29">
        <v>77</v>
      </c>
      <c r="C80" s="40" t="str">
        <f t="shared" si="4"/>
        <v>Chojnacka Marianna</v>
      </c>
      <c r="D80" s="51" t="str">
        <f>VLOOKUP(C80,PROTOKOŁY!$B$2:$D$300,3,FALSE)</f>
        <v>SP Przeźmierowo</v>
      </c>
      <c r="E80" s="28">
        <f t="shared" si="5"/>
        <v>229.50000700000001</v>
      </c>
      <c r="O80" s="27">
        <f t="shared" si="6"/>
        <v>500.0000086</v>
      </c>
      <c r="P80" t="str">
        <f>PROTOKOŁY!B78</f>
        <v>SZKOŁA</v>
      </c>
      <c r="R80" s="42">
        <f>PROTOKOŁY!N78</f>
        <v>0</v>
      </c>
      <c r="S80">
        <f t="shared" si="7"/>
        <v>500</v>
      </c>
      <c r="T80">
        <v>8.6000000000000007E-6</v>
      </c>
      <c r="U80" s="12">
        <v>77</v>
      </c>
    </row>
    <row r="81" spans="2:21">
      <c r="B81" s="29">
        <v>78</v>
      </c>
      <c r="C81" s="40" t="str">
        <f t="shared" si="4"/>
        <v>Sułkowska Magdalena</v>
      </c>
      <c r="D81" s="51" t="str">
        <f>VLOOKUP(C81,PROTOKOŁY!$B$2:$D$300,3,FALSE)</f>
        <v>SP Radzewo</v>
      </c>
      <c r="E81" s="28">
        <f t="shared" si="5"/>
        <v>229.6000032</v>
      </c>
      <c r="O81" s="27">
        <f t="shared" si="6"/>
        <v>228.60000869999999</v>
      </c>
      <c r="P81" t="str">
        <f>PROTOKOŁY!B79</f>
        <v>Szczepaniak Julia</v>
      </c>
      <c r="R81" s="42">
        <f>PROTOKOŁY!N79</f>
        <v>228.6</v>
      </c>
      <c r="S81">
        <f t="shared" si="7"/>
        <v>228.6</v>
      </c>
      <c r="T81">
        <v>8.6999999999999997E-6</v>
      </c>
      <c r="U81" s="12">
        <v>78</v>
      </c>
    </row>
    <row r="82" spans="2:21">
      <c r="B82" s="29">
        <v>79</v>
      </c>
      <c r="C82" s="40" t="str">
        <f t="shared" si="4"/>
        <v>Durczewska Hanna</v>
      </c>
      <c r="D82" s="51" t="str">
        <f>VLOOKUP(C82,PROTOKOŁY!$B$2:$D$300,3,FALSE)</f>
        <v>Puszczykowo1.</v>
      </c>
      <c r="E82" s="28">
        <f t="shared" si="5"/>
        <v>229.7000013</v>
      </c>
      <c r="O82" s="27">
        <f t="shared" si="6"/>
        <v>207.10000879999998</v>
      </c>
      <c r="P82" t="str">
        <f>PROTOKOŁY!B80</f>
        <v>Walewska Zuzanna</v>
      </c>
      <c r="R82" s="42">
        <f>PROTOKOŁY!N80</f>
        <v>207.1</v>
      </c>
      <c r="S82">
        <f t="shared" si="7"/>
        <v>207.1</v>
      </c>
      <c r="T82">
        <v>8.8000000000000004E-6</v>
      </c>
      <c r="U82" s="12">
        <v>79</v>
      </c>
    </row>
    <row r="83" spans="2:21">
      <c r="B83" s="29">
        <v>80</v>
      </c>
      <c r="C83" s="40" t="str">
        <f t="shared" si="4"/>
        <v>Wartecka Barbara</v>
      </c>
      <c r="D83" s="51" t="str">
        <f>VLOOKUP(C83,PROTOKOŁY!$B$2:$D$300,3,FALSE)</f>
        <v>SP 1 Kórnik</v>
      </c>
      <c r="E83" s="28">
        <f t="shared" si="5"/>
        <v>229.7000027</v>
      </c>
      <c r="O83" s="27">
        <f t="shared" si="6"/>
        <v>218.60000890000001</v>
      </c>
      <c r="P83" t="str">
        <f>PROTOKOŁY!B81</f>
        <v>Jasińska Anna</v>
      </c>
      <c r="R83" s="42">
        <f>PROTOKOŁY!N81</f>
        <v>218.6</v>
      </c>
      <c r="S83">
        <f t="shared" si="7"/>
        <v>218.6</v>
      </c>
      <c r="T83">
        <v>8.8999999999999995E-6</v>
      </c>
      <c r="U83" s="12">
        <v>80</v>
      </c>
    </row>
    <row r="84" spans="2:21">
      <c r="B84" s="29">
        <v>81</v>
      </c>
      <c r="C84" s="40" t="str">
        <f t="shared" si="4"/>
        <v>Iwańska Nicola</v>
      </c>
      <c r="D84" s="51" t="str">
        <f>VLOOKUP(C84,PROTOKOŁY!$B$2:$D$300,3,FALSE)</f>
        <v>SP Rokietnica</v>
      </c>
      <c r="E84" s="28">
        <f t="shared" si="5"/>
        <v>229.80001090000002</v>
      </c>
      <c r="O84" s="27">
        <f t="shared" si="6"/>
        <v>206.40000900000001</v>
      </c>
      <c r="P84" t="str">
        <f>PROTOKOŁY!B82</f>
        <v>Gulczyńaska Marianna</v>
      </c>
      <c r="R84" s="42">
        <f>PROTOKOŁY!N82</f>
        <v>206.4</v>
      </c>
      <c r="S84">
        <f t="shared" si="7"/>
        <v>206.4</v>
      </c>
      <c r="T84">
        <v>9.0000000000000002E-6</v>
      </c>
      <c r="U84" s="12">
        <v>81</v>
      </c>
    </row>
    <row r="85" spans="2:21">
      <c r="B85" s="29">
        <v>82</v>
      </c>
      <c r="C85" s="40" t="str">
        <f t="shared" si="4"/>
        <v>Salamończyk Wiktoria</v>
      </c>
      <c r="D85" s="51" t="str">
        <f>VLOOKUP(C85,PROTOKOŁY!$B$2:$D$300,3,FALSE)</f>
        <v>SP 1 Luboń</v>
      </c>
      <c r="E85" s="28">
        <f t="shared" si="5"/>
        <v>229.90000760000001</v>
      </c>
      <c r="O85" s="27">
        <f t="shared" si="6"/>
        <v>223.5000091</v>
      </c>
      <c r="P85" t="str">
        <f>PROTOKOŁY!B83</f>
        <v>Pelichowska Nicol</v>
      </c>
      <c r="R85" s="42">
        <f>PROTOKOŁY!N83</f>
        <v>223.5</v>
      </c>
      <c r="S85">
        <f t="shared" si="7"/>
        <v>223.5</v>
      </c>
      <c r="T85">
        <v>9.100000000000001E-6</v>
      </c>
      <c r="U85" s="12">
        <v>82</v>
      </c>
    </row>
    <row r="86" spans="2:21">
      <c r="B86" s="29">
        <v>83</v>
      </c>
      <c r="C86" s="40" t="str">
        <f t="shared" si="4"/>
        <v>Agaciak Emilia</v>
      </c>
      <c r="D86" s="51" t="str">
        <f>VLOOKUP(C86,PROTOKOŁY!$B$2:$D$300,3,FALSE)</f>
        <v>SP Białężyn</v>
      </c>
      <c r="E86" s="28">
        <f t="shared" si="5"/>
        <v>230.10000969999999</v>
      </c>
      <c r="O86" s="27">
        <f t="shared" si="6"/>
        <v>221.20000919999998</v>
      </c>
      <c r="P86" t="str">
        <f>PROTOKOŁY!B84</f>
        <v>Matczak Jagoda</v>
      </c>
      <c r="R86" s="42">
        <f>PROTOKOŁY!N84</f>
        <v>221.2</v>
      </c>
      <c r="S86">
        <f t="shared" si="7"/>
        <v>221.2</v>
      </c>
      <c r="T86">
        <v>9.2E-6</v>
      </c>
      <c r="U86" s="12">
        <v>83</v>
      </c>
    </row>
    <row r="87" spans="2:21">
      <c r="B87" s="29">
        <v>84</v>
      </c>
      <c r="C87" s="40" t="str">
        <f t="shared" si="4"/>
        <v>Frąckowiak Dominika</v>
      </c>
      <c r="D87" s="51" t="str">
        <f>VLOOKUP(C87,PROTOKOŁY!$B$2:$D$300,3,FALSE)</f>
        <v>SP Radzewo</v>
      </c>
      <c r="E87" s="28">
        <f t="shared" si="5"/>
        <v>231.10000339999999</v>
      </c>
      <c r="O87" s="27">
        <f t="shared" si="6"/>
        <v>500.00000929999999</v>
      </c>
      <c r="P87" t="str">
        <f>PROTOKOŁY!B85</f>
        <v>SZKOŁA</v>
      </c>
      <c r="R87" s="42">
        <f>PROTOKOŁY!N85</f>
        <v>0</v>
      </c>
      <c r="S87">
        <f t="shared" si="7"/>
        <v>500</v>
      </c>
      <c r="T87">
        <v>9.3000000000000007E-6</v>
      </c>
      <c r="U87" s="12">
        <v>84</v>
      </c>
    </row>
    <row r="88" spans="2:21">
      <c r="B88" s="29">
        <v>85</v>
      </c>
      <c r="C88" s="40" t="str">
        <f t="shared" si="4"/>
        <v>Gicala Maria</v>
      </c>
      <c r="D88" s="51" t="str">
        <f>VLOOKUP(C88,PROTOKOŁY!$B$2:$D$300,3,FALSE)</f>
        <v>SP Rokietnica</v>
      </c>
      <c r="E88" s="28">
        <f t="shared" si="5"/>
        <v>231.30001100000001</v>
      </c>
      <c r="O88" s="27">
        <f t="shared" si="6"/>
        <v>500.00000940000001</v>
      </c>
      <c r="P88" t="str">
        <f>PROTOKOŁY!B86</f>
        <v>Kapczyńska Daria</v>
      </c>
      <c r="R88" s="42">
        <f>PROTOKOŁY!N86</f>
        <v>0</v>
      </c>
      <c r="S88">
        <f t="shared" si="7"/>
        <v>500</v>
      </c>
      <c r="T88">
        <v>9.3999999999999998E-6</v>
      </c>
      <c r="U88" s="12">
        <v>85</v>
      </c>
    </row>
    <row r="89" spans="2:21">
      <c r="B89" s="29">
        <v>86</v>
      </c>
      <c r="C89" s="40" t="str">
        <f t="shared" si="4"/>
        <v>Balcerek Agnieszka</v>
      </c>
      <c r="D89" s="51" t="str">
        <f>VLOOKUP(C89,PROTOKOŁY!$B$2:$D$300,3,FALSE)</f>
        <v>SP 2 Luboń</v>
      </c>
      <c r="E89" s="28">
        <f t="shared" si="5"/>
        <v>231.40001050000001</v>
      </c>
      <c r="O89" s="27">
        <f t="shared" si="6"/>
        <v>204.80000950000002</v>
      </c>
      <c r="P89" t="str">
        <f>PROTOKOŁY!B87</f>
        <v>Anders Anastazja</v>
      </c>
      <c r="R89" s="42">
        <f>PROTOKOŁY!N87</f>
        <v>204.8</v>
      </c>
      <c r="S89">
        <f t="shared" si="7"/>
        <v>204.8</v>
      </c>
      <c r="T89">
        <v>9.5000000000000005E-6</v>
      </c>
      <c r="U89" s="12">
        <v>86</v>
      </c>
    </row>
    <row r="90" spans="2:21">
      <c r="B90" s="29">
        <v>87</v>
      </c>
      <c r="C90" s="40" t="str">
        <f t="shared" si="4"/>
        <v>Kapitan Karolina</v>
      </c>
      <c r="D90" s="51" t="str">
        <f>VLOOKUP(C90,PROTOKOŁY!$B$2:$D$300,3,FALSE)</f>
        <v>SP 1 Kórnik</v>
      </c>
      <c r="E90" s="28">
        <f t="shared" si="5"/>
        <v>232.90000259999999</v>
      </c>
      <c r="O90" s="27">
        <f t="shared" si="6"/>
        <v>217.10000959999999</v>
      </c>
      <c r="P90" t="str">
        <f>PROTOKOŁY!B88</f>
        <v>Perka Wiktoria</v>
      </c>
      <c r="R90" s="42">
        <f>PROTOKOŁY!N88</f>
        <v>217.1</v>
      </c>
      <c r="S90">
        <f t="shared" si="7"/>
        <v>217.1</v>
      </c>
      <c r="T90">
        <v>9.5999999999999996E-6</v>
      </c>
      <c r="U90" s="12">
        <v>87</v>
      </c>
    </row>
    <row r="91" spans="2:21">
      <c r="B91" s="29">
        <v>88</v>
      </c>
      <c r="C91" s="40" t="str">
        <f t="shared" si="4"/>
        <v>Rumińska Sylwia</v>
      </c>
      <c r="D91" s="51" t="str">
        <f>VLOOKUP(C91,PROTOKOŁY!$B$2:$D$300,3,FALSE)</f>
        <v>SP Radzewo</v>
      </c>
      <c r="E91" s="28">
        <f t="shared" si="5"/>
        <v>233.50000309999999</v>
      </c>
      <c r="O91" s="27">
        <f t="shared" si="6"/>
        <v>230.10000969999999</v>
      </c>
      <c r="P91" t="str">
        <f>PROTOKOŁY!B89</f>
        <v>Agaciak Emilia</v>
      </c>
      <c r="R91" s="42">
        <f>PROTOKOŁY!N89</f>
        <v>230.1</v>
      </c>
      <c r="S91">
        <f t="shared" si="7"/>
        <v>230.1</v>
      </c>
      <c r="T91">
        <v>9.7000000000000003E-6</v>
      </c>
      <c r="U91" s="12">
        <v>88</v>
      </c>
    </row>
    <row r="92" spans="2:21">
      <c r="B92" s="29">
        <v>89</v>
      </c>
      <c r="C92" s="40" t="str">
        <f t="shared" si="4"/>
        <v>Kowalska Natalia</v>
      </c>
      <c r="D92" s="51" t="str">
        <f>VLOOKUP(C92,PROTOKOŁY!$B$2:$D$300,3,FALSE)</f>
        <v>SP Kobylnica</v>
      </c>
      <c r="E92" s="28">
        <f t="shared" si="5"/>
        <v>233.70001379999999</v>
      </c>
      <c r="O92" s="27">
        <f t="shared" si="6"/>
        <v>226.90000979999999</v>
      </c>
      <c r="P92" t="str">
        <f>PROTOKOŁY!B90</f>
        <v>Dabrowska Wiktoria</v>
      </c>
      <c r="R92" s="42">
        <f>PROTOKOŁY!N90</f>
        <v>226.9</v>
      </c>
      <c r="S92">
        <f t="shared" si="7"/>
        <v>226.9</v>
      </c>
      <c r="T92">
        <v>9.800000000000001E-6</v>
      </c>
      <c r="U92" s="12">
        <v>89</v>
      </c>
    </row>
    <row r="93" spans="2:21">
      <c r="B93" s="29">
        <v>90</v>
      </c>
      <c r="C93" s="40" t="str">
        <f t="shared" si="4"/>
        <v>Węglarz Emilia</v>
      </c>
      <c r="D93" s="51" t="str">
        <f>VLOOKUP(C93,PROTOKOŁY!$B$2:$D$300,3,FALSE)</f>
        <v>SP 2 Luboń</v>
      </c>
      <c r="E93" s="28">
        <f t="shared" si="5"/>
        <v>234.0000106</v>
      </c>
      <c r="O93" s="27">
        <f t="shared" si="6"/>
        <v>241.40000990000001</v>
      </c>
      <c r="P93" t="str">
        <f>PROTOKOŁY!B91</f>
        <v>Dabrowska Julia</v>
      </c>
      <c r="R93" s="42">
        <f>PROTOKOŁY!N91</f>
        <v>241.4</v>
      </c>
      <c r="S93">
        <f t="shared" si="7"/>
        <v>241.4</v>
      </c>
      <c r="T93">
        <v>9.9000000000000001E-6</v>
      </c>
      <c r="U93" s="12">
        <v>90</v>
      </c>
    </row>
    <row r="94" spans="2:21">
      <c r="B94" s="29">
        <v>91</v>
      </c>
      <c r="C94" s="40" t="str">
        <f t="shared" si="4"/>
        <v>Kopeć Martyna</v>
      </c>
      <c r="D94" s="51" t="str">
        <f>VLOOKUP(C94,PROTOKOŁY!$B$2:$D$300,3,FALSE)</f>
        <v>SP Kostrzyn</v>
      </c>
      <c r="E94" s="28">
        <f t="shared" si="5"/>
        <v>235.40001340000001</v>
      </c>
      <c r="O94" s="27">
        <f t="shared" si="6"/>
        <v>500.00000999999997</v>
      </c>
      <c r="P94" t="str">
        <f>PROTOKOŁY!B92</f>
        <v>SZKOŁA</v>
      </c>
      <c r="R94" s="42">
        <f>PROTOKOŁY!N92</f>
        <v>0</v>
      </c>
      <c r="S94">
        <f t="shared" si="7"/>
        <v>500</v>
      </c>
      <c r="T94">
        <v>1.0000000000000001E-5</v>
      </c>
      <c r="U94" s="12">
        <v>91</v>
      </c>
    </row>
    <row r="95" spans="2:21">
      <c r="B95" s="29">
        <v>92</v>
      </c>
      <c r="C95" s="40" t="str">
        <f t="shared" si="4"/>
        <v>Nobik Alicja</v>
      </c>
      <c r="D95" s="51" t="str">
        <f>VLOOKUP(C95,PROTOKOŁY!$B$2:$D$300,3,FALSE)</f>
        <v>SP Rokietnica</v>
      </c>
      <c r="E95" s="28">
        <f t="shared" si="5"/>
        <v>237.70001109999998</v>
      </c>
      <c r="O95" s="27">
        <f t="shared" si="6"/>
        <v>214.0000101</v>
      </c>
      <c r="P95" t="str">
        <f>PROTOKOŁY!B93</f>
        <v>Matusiak Maria</v>
      </c>
      <c r="R95" s="42">
        <f>PROTOKOŁY!N93</f>
        <v>214</v>
      </c>
      <c r="S95">
        <f t="shared" si="7"/>
        <v>214</v>
      </c>
      <c r="T95">
        <v>1.01E-5</v>
      </c>
      <c r="U95" s="12">
        <v>92</v>
      </c>
    </row>
    <row r="96" spans="2:21">
      <c r="B96" s="29">
        <v>93</v>
      </c>
      <c r="C96" s="40" t="str">
        <f t="shared" si="4"/>
        <v>Napierała Zuzanna</v>
      </c>
      <c r="D96" s="51" t="str">
        <f>VLOOKUP(C96,PROTOKOŁY!$B$2:$D$300,3,FALSE)</f>
        <v>SP 1 Mosina</v>
      </c>
      <c r="E96" s="28">
        <f t="shared" si="5"/>
        <v>239.300005</v>
      </c>
      <c r="O96" s="27">
        <f t="shared" si="6"/>
        <v>218.8000102</v>
      </c>
      <c r="P96" t="str">
        <f>PROTOKOŁY!B94</f>
        <v>Urbaniak Jagoda</v>
      </c>
      <c r="R96" s="42">
        <f>PROTOKOŁY!N94</f>
        <v>218.8</v>
      </c>
      <c r="S96">
        <f t="shared" si="7"/>
        <v>218.8</v>
      </c>
      <c r="T96">
        <v>1.0200000000000001E-5</v>
      </c>
      <c r="U96" s="12">
        <v>93</v>
      </c>
    </row>
    <row r="97" spans="2:21">
      <c r="B97" s="29">
        <v>94</v>
      </c>
      <c r="C97" s="40" t="str">
        <f t="shared" si="4"/>
        <v>Maćkowiak Wiktoria</v>
      </c>
      <c r="D97" s="51" t="str">
        <f>VLOOKUP(C97,PROTOKOŁY!$B$2:$D$300,3,FALSE)</f>
        <v>SP 1 Mosina</v>
      </c>
      <c r="E97" s="28">
        <f t="shared" si="5"/>
        <v>239.4000049</v>
      </c>
      <c r="O97" s="27">
        <f t="shared" si="6"/>
        <v>213.00001030000001</v>
      </c>
      <c r="P97" t="str">
        <f>PROTOKOŁY!B95</f>
        <v>Matuszczak Gabrysia</v>
      </c>
      <c r="R97" s="42">
        <f>PROTOKOŁY!N95</f>
        <v>213</v>
      </c>
      <c r="S97">
        <f t="shared" si="7"/>
        <v>213</v>
      </c>
      <c r="T97">
        <v>1.03E-5</v>
      </c>
      <c r="U97" s="12">
        <v>94</v>
      </c>
    </row>
    <row r="98" spans="2:21">
      <c r="B98" s="29">
        <v>95</v>
      </c>
      <c r="C98" s="40" t="str">
        <f t="shared" si="4"/>
        <v>Dabrowska Julia</v>
      </c>
      <c r="D98" s="51" t="str">
        <f>VLOOKUP(C98,PROTOKOŁY!$B$2:$D$300,3,FALSE)</f>
        <v>SP Białężyn</v>
      </c>
      <c r="E98" s="28">
        <f t="shared" si="5"/>
        <v>241.40000990000001</v>
      </c>
      <c r="O98" s="27">
        <f t="shared" si="6"/>
        <v>219.40001040000001</v>
      </c>
      <c r="P98" t="str">
        <f>PROTOKOŁY!B96</f>
        <v>Konarska Katarzyna</v>
      </c>
      <c r="R98" s="42">
        <f>PROTOKOŁY!N96</f>
        <v>219.4</v>
      </c>
      <c r="S98">
        <f t="shared" si="7"/>
        <v>219.4</v>
      </c>
      <c r="T98">
        <v>1.04E-5</v>
      </c>
      <c r="U98" s="12">
        <v>95</v>
      </c>
    </row>
    <row r="99" spans="2:21">
      <c r="B99" s="29">
        <v>96</v>
      </c>
      <c r="C99" s="40" t="str">
        <f t="shared" si="4"/>
        <v>Wiśniewska Weronika</v>
      </c>
      <c r="D99" s="51" t="str">
        <f>VLOOKUP(C99,PROTOKOŁY!$B$2:$D$300,3,FALSE)</f>
        <v>SP Kobylnica</v>
      </c>
      <c r="E99" s="28">
        <f t="shared" si="5"/>
        <v>242.30001370000002</v>
      </c>
      <c r="O99" s="27">
        <f t="shared" si="6"/>
        <v>231.40001050000001</v>
      </c>
      <c r="P99" t="str">
        <f>PROTOKOŁY!B97</f>
        <v>Balcerek Agnieszka</v>
      </c>
      <c r="R99" s="42">
        <f>PROTOKOŁY!N97</f>
        <v>231.4</v>
      </c>
      <c r="S99">
        <f t="shared" si="7"/>
        <v>231.4</v>
      </c>
      <c r="T99">
        <v>1.0499999999999999E-5</v>
      </c>
      <c r="U99" s="12">
        <v>96</v>
      </c>
    </row>
    <row r="100" spans="2:21">
      <c r="B100" s="29">
        <v>97</v>
      </c>
      <c r="C100" s="40" t="str">
        <f t="shared" si="4"/>
        <v>Józefiak Katarzyna</v>
      </c>
      <c r="D100" s="51" t="str">
        <f>VLOOKUP(C100,PROTOKOŁY!$B$2:$D$300,3,FALSE)</f>
        <v>SP Modrze</v>
      </c>
      <c r="E100" s="28">
        <f t="shared" si="5"/>
        <v>243.60001169999998</v>
      </c>
      <c r="O100" s="27">
        <f t="shared" si="6"/>
        <v>234.0000106</v>
      </c>
      <c r="P100" t="str">
        <f>PROTOKOŁY!B98</f>
        <v>Węglarz Emilia</v>
      </c>
      <c r="R100" s="42">
        <f>PROTOKOŁY!N98</f>
        <v>234</v>
      </c>
      <c r="S100">
        <f t="shared" si="7"/>
        <v>234</v>
      </c>
      <c r="T100">
        <v>1.06E-5</v>
      </c>
      <c r="U100" s="12">
        <v>97</v>
      </c>
    </row>
    <row r="101" spans="2:21">
      <c r="B101" s="29">
        <v>98</v>
      </c>
      <c r="C101" s="40" t="str">
        <f t="shared" si="4"/>
        <v>Korzec Emilia</v>
      </c>
      <c r="D101" s="51" t="str">
        <f>VLOOKUP(C101,PROTOKOŁY!$B$2:$D$300,3,FALSE)</f>
        <v>SP Przeźmierowo</v>
      </c>
      <c r="E101" s="28">
        <f t="shared" si="5"/>
        <v>245.10000679999999</v>
      </c>
      <c r="O101" s="27">
        <f t="shared" si="6"/>
        <v>500.00001070000002</v>
      </c>
      <c r="P101" t="str">
        <f>PROTOKOŁY!B99</f>
        <v>SZKOŁA</v>
      </c>
      <c r="R101" s="42">
        <f>PROTOKOŁY!N99</f>
        <v>0</v>
      </c>
      <c r="S101">
        <f t="shared" si="7"/>
        <v>500</v>
      </c>
      <c r="T101">
        <v>1.0700000000000001E-5</v>
      </c>
      <c r="U101" s="12">
        <v>98</v>
      </c>
    </row>
    <row r="102" spans="2:21">
      <c r="B102" s="29">
        <v>99</v>
      </c>
      <c r="C102" s="40" t="str">
        <f t="shared" si="4"/>
        <v>Marszałak Aleksandra</v>
      </c>
      <c r="D102" s="51" t="str">
        <f>VLOOKUP(C102,PROTOKOŁY!$B$2:$D$300,3,FALSE)</f>
        <v>SP 5 Swarzędz</v>
      </c>
      <c r="E102" s="28">
        <f t="shared" si="5"/>
        <v>246.90000800000001</v>
      </c>
      <c r="O102" s="27">
        <f t="shared" si="6"/>
        <v>220.2000108</v>
      </c>
      <c r="P102" t="str">
        <f>PROTOKOŁY!B100</f>
        <v>Kaniewska Lidia</v>
      </c>
      <c r="R102" s="42">
        <f>PROTOKOŁY!N100</f>
        <v>220.2</v>
      </c>
      <c r="S102">
        <f t="shared" si="7"/>
        <v>220.2</v>
      </c>
      <c r="T102">
        <v>1.08E-5</v>
      </c>
      <c r="U102" s="12">
        <v>99</v>
      </c>
    </row>
    <row r="103" spans="2:21">
      <c r="B103" s="29">
        <v>100</v>
      </c>
      <c r="C103" s="40" t="str">
        <f t="shared" si="4"/>
        <v>Pośpiech Aleksandra</v>
      </c>
      <c r="D103" s="51" t="str">
        <f>VLOOKUP(C103,PROTOKOŁY!$B$2:$D$300,3,FALSE)</f>
        <v>SP 5 Swarzędz</v>
      </c>
      <c r="E103" s="28">
        <f t="shared" si="5"/>
        <v>301.2000084</v>
      </c>
      <c r="O103" s="27">
        <f t="shared" si="6"/>
        <v>229.80001090000002</v>
      </c>
      <c r="P103" t="str">
        <f>PROTOKOŁY!B101</f>
        <v>Iwańska Nicola</v>
      </c>
      <c r="R103" s="42">
        <f>PROTOKOŁY!N101</f>
        <v>229.8</v>
      </c>
      <c r="S103">
        <f t="shared" si="7"/>
        <v>229.8</v>
      </c>
      <c r="T103">
        <v>1.0900000000000001E-5</v>
      </c>
      <c r="U103" s="12">
        <v>100</v>
      </c>
    </row>
    <row r="104" spans="2:21">
      <c r="B104" s="29">
        <v>101</v>
      </c>
      <c r="C104" s="40" t="str">
        <f t="shared" si="4"/>
        <v>Deka Angelika</v>
      </c>
      <c r="D104" s="51" t="str">
        <f>VLOOKUP(C104,PROTOKOŁY!$B$2:$D$300,3,FALSE)</f>
        <v>SP 5 Swarzędz</v>
      </c>
      <c r="E104" s="28">
        <f t="shared" si="5"/>
        <v>314.90000809999998</v>
      </c>
      <c r="O104" s="27">
        <f t="shared" si="6"/>
        <v>231.30001100000001</v>
      </c>
      <c r="P104" t="str">
        <f>PROTOKOŁY!B102</f>
        <v>Gicala Maria</v>
      </c>
      <c r="R104" s="42">
        <f>PROTOKOŁY!N102</f>
        <v>231.3</v>
      </c>
      <c r="S104">
        <f t="shared" si="7"/>
        <v>231.3</v>
      </c>
      <c r="T104">
        <v>1.1E-5</v>
      </c>
      <c r="U104" s="12">
        <v>101</v>
      </c>
    </row>
    <row r="105" spans="2:21">
      <c r="B105" s="29">
        <v>102</v>
      </c>
      <c r="C105" s="40" t="str">
        <f t="shared" si="4"/>
        <v>SZKOŁA</v>
      </c>
      <c r="D105" s="51" t="str">
        <f>VLOOKUP(C105,PROTOKOŁY!$B$2:$D$300,3,FALSE)</f>
        <v>Puszczykowo1.</v>
      </c>
      <c r="E105" s="28">
        <f t="shared" si="5"/>
        <v>500.00000160000002</v>
      </c>
      <c r="O105" s="27">
        <f t="shared" si="6"/>
        <v>237.70001109999998</v>
      </c>
      <c r="P105" t="str">
        <f>PROTOKOŁY!B103</f>
        <v>Nobik Alicja</v>
      </c>
      <c r="R105" s="42">
        <f>PROTOKOŁY!N103</f>
        <v>237.7</v>
      </c>
      <c r="S105">
        <f t="shared" si="7"/>
        <v>237.7</v>
      </c>
      <c r="T105">
        <v>1.11E-5</v>
      </c>
      <c r="U105" s="12">
        <v>102</v>
      </c>
    </row>
    <row r="106" spans="2:21">
      <c r="B106" s="29">
        <v>103</v>
      </c>
      <c r="C106" s="40">
        <f t="shared" si="4"/>
        <v>0</v>
      </c>
      <c r="D106" s="51" t="e">
        <f>VLOOKUP(C106,PROTOKOŁY!$B$2:$D$300,3,FALSE)</f>
        <v>#N/A</v>
      </c>
      <c r="E106" s="28">
        <f t="shared" si="5"/>
        <v>500.00000219999998</v>
      </c>
      <c r="O106" s="27">
        <f t="shared" si="6"/>
        <v>500.00001120000002</v>
      </c>
      <c r="P106">
        <f>PROTOKOŁY!B104</f>
        <v>0</v>
      </c>
      <c r="R106" s="42">
        <f>PROTOKOŁY!N104</f>
        <v>0</v>
      </c>
      <c r="S106">
        <f t="shared" si="7"/>
        <v>500</v>
      </c>
      <c r="T106">
        <v>1.1199999999999999E-5</v>
      </c>
      <c r="U106" s="12">
        <v>103</v>
      </c>
    </row>
    <row r="107" spans="2:21">
      <c r="B107" s="29">
        <v>104</v>
      </c>
      <c r="C107" s="40" t="str">
        <f t="shared" si="4"/>
        <v>SZKOŁA</v>
      </c>
      <c r="D107" s="51" t="str">
        <f>VLOOKUP(C107,PROTOKOŁY!$B$2:$D$300,3,FALSE)</f>
        <v>Puszczykowo1.</v>
      </c>
      <c r="E107" s="28">
        <f t="shared" si="5"/>
        <v>500.00000230000001</v>
      </c>
      <c r="O107" s="27">
        <f t="shared" si="6"/>
        <v>500.00001129999998</v>
      </c>
      <c r="P107">
        <f>PROTOKOŁY!B105</f>
        <v>0</v>
      </c>
      <c r="R107" s="42">
        <f>PROTOKOŁY!N105</f>
        <v>0</v>
      </c>
      <c r="S107">
        <f t="shared" si="7"/>
        <v>500</v>
      </c>
      <c r="T107">
        <v>1.13E-5</v>
      </c>
      <c r="U107" s="12">
        <v>104</v>
      </c>
    </row>
    <row r="108" spans="2:21">
      <c r="B108" s="29">
        <v>105</v>
      </c>
      <c r="C108" s="40">
        <f t="shared" si="4"/>
        <v>0</v>
      </c>
      <c r="D108" s="51" t="e">
        <f>VLOOKUP(C108,PROTOKOŁY!$B$2:$D$300,3,FALSE)</f>
        <v>#N/A</v>
      </c>
      <c r="E108" s="28">
        <f t="shared" si="5"/>
        <v>500.00000290000003</v>
      </c>
      <c r="O108" s="27">
        <f t="shared" si="6"/>
        <v>500.00001140000001</v>
      </c>
      <c r="P108" t="str">
        <f>PROTOKOŁY!B106</f>
        <v>SZKOŁA</v>
      </c>
      <c r="R108" s="42">
        <f>PROTOKOŁY!N106</f>
        <v>0</v>
      </c>
      <c r="S108">
        <f t="shared" si="7"/>
        <v>500</v>
      </c>
      <c r="T108">
        <v>1.1399999999999999E-5</v>
      </c>
      <c r="U108" s="12">
        <v>105</v>
      </c>
    </row>
    <row r="109" spans="2:21">
      <c r="B109" s="29">
        <v>106</v>
      </c>
      <c r="C109" s="40" t="str">
        <f t="shared" si="4"/>
        <v>SZKOŁA</v>
      </c>
      <c r="D109" s="51" t="str">
        <f>VLOOKUP(C109,PROTOKOŁY!$B$2:$D$300,3,FALSE)</f>
        <v>Puszczykowo1.</v>
      </c>
      <c r="E109" s="28">
        <f t="shared" si="5"/>
        <v>500.00000299999999</v>
      </c>
      <c r="O109" s="27">
        <f t="shared" si="6"/>
        <v>156.90001150000001</v>
      </c>
      <c r="P109" t="str">
        <f>PROTOKOŁY!B107</f>
        <v>Cicha Julia</v>
      </c>
      <c r="R109" s="42">
        <f>PROTOKOŁY!N107</f>
        <v>156.9</v>
      </c>
      <c r="S109">
        <f t="shared" si="7"/>
        <v>156.9</v>
      </c>
      <c r="T109">
        <v>1.15E-5</v>
      </c>
      <c r="U109" s="12">
        <v>106</v>
      </c>
    </row>
    <row r="110" spans="2:21">
      <c r="B110" s="29">
        <v>107</v>
      </c>
      <c r="C110" s="40" t="str">
        <f t="shared" si="4"/>
        <v>SZKOŁA</v>
      </c>
      <c r="D110" s="51" t="str">
        <f>VLOOKUP(C110,PROTOKOŁY!$B$2:$D$300,3,FALSE)</f>
        <v>Puszczykowo1.</v>
      </c>
      <c r="E110" s="28">
        <f t="shared" si="5"/>
        <v>500.00000369999998</v>
      </c>
      <c r="O110" s="27">
        <f t="shared" si="6"/>
        <v>217.00001159999999</v>
      </c>
      <c r="P110" t="str">
        <f>PROTOKOŁY!B108</f>
        <v>Cicha Natalia</v>
      </c>
      <c r="R110" s="42">
        <f>PROTOKOŁY!N108</f>
        <v>217</v>
      </c>
      <c r="S110">
        <f t="shared" si="7"/>
        <v>217</v>
      </c>
      <c r="T110">
        <v>1.1600000000000001E-5</v>
      </c>
      <c r="U110" s="12">
        <v>107</v>
      </c>
    </row>
    <row r="111" spans="2:21">
      <c r="B111" s="29">
        <v>108</v>
      </c>
      <c r="C111" s="40" t="str">
        <f t="shared" si="4"/>
        <v>SZKOŁA</v>
      </c>
      <c r="D111" s="51" t="str">
        <f>VLOOKUP(C111,PROTOKOŁY!$B$2:$D$300,3,FALSE)</f>
        <v>Puszczykowo1.</v>
      </c>
      <c r="E111" s="28">
        <f t="shared" si="5"/>
        <v>500.00000440000002</v>
      </c>
      <c r="O111" s="27">
        <f t="shared" si="6"/>
        <v>243.60001169999998</v>
      </c>
      <c r="P111" t="str">
        <f>PROTOKOŁY!B109</f>
        <v>Józefiak Katarzyna</v>
      </c>
      <c r="R111" s="42">
        <f>PROTOKOŁY!N109</f>
        <v>243.6</v>
      </c>
      <c r="S111">
        <f t="shared" si="7"/>
        <v>243.6</v>
      </c>
      <c r="T111">
        <v>1.17E-5</v>
      </c>
      <c r="U111" s="12">
        <v>108</v>
      </c>
    </row>
    <row r="112" spans="2:21">
      <c r="B112" s="29">
        <v>109</v>
      </c>
      <c r="C112" s="40" t="str">
        <f t="shared" si="4"/>
        <v>SZKOŁA</v>
      </c>
      <c r="D112" s="51" t="str">
        <f>VLOOKUP(C112,PROTOKOŁY!$B$2:$D$300,3,FALSE)</f>
        <v>Puszczykowo1.</v>
      </c>
      <c r="E112" s="28">
        <f t="shared" si="5"/>
        <v>500.00000510000001</v>
      </c>
      <c r="O112" s="27">
        <f t="shared" si="6"/>
        <v>227.1000118</v>
      </c>
      <c r="P112" t="str">
        <f>PROTOKOŁY!B110</f>
        <v>Pawlak Sandra</v>
      </c>
      <c r="R112" s="42">
        <f>PROTOKOŁY!N110</f>
        <v>227.1</v>
      </c>
      <c r="S112">
        <f t="shared" si="7"/>
        <v>227.1</v>
      </c>
      <c r="T112">
        <v>1.1800000000000001E-5</v>
      </c>
      <c r="U112" s="12">
        <v>109</v>
      </c>
    </row>
    <row r="113" spans="2:21">
      <c r="B113" s="29">
        <v>110</v>
      </c>
      <c r="C113" s="40" t="str">
        <f t="shared" si="4"/>
        <v>SZKOŁA</v>
      </c>
      <c r="D113" s="51" t="str">
        <f>VLOOKUP(C113,PROTOKOŁY!$B$2:$D$300,3,FALSE)</f>
        <v>Puszczykowo1.</v>
      </c>
      <c r="E113" s="28">
        <f t="shared" si="5"/>
        <v>500.0000058</v>
      </c>
      <c r="O113" s="27">
        <f t="shared" si="6"/>
        <v>221.20001189999999</v>
      </c>
      <c r="P113" t="str">
        <f>PROTOKOŁY!B111</f>
        <v>Piechowiak Samanta</v>
      </c>
      <c r="R113" s="42">
        <f>PROTOKOŁY!N111</f>
        <v>221.2</v>
      </c>
      <c r="S113">
        <f t="shared" si="7"/>
        <v>221.2</v>
      </c>
      <c r="T113">
        <v>1.19E-5</v>
      </c>
      <c r="U113" s="12">
        <v>110</v>
      </c>
    </row>
    <row r="114" spans="2:21">
      <c r="B114" s="29">
        <v>111</v>
      </c>
      <c r="C114" s="40" t="str">
        <f t="shared" si="4"/>
        <v>Miszczyszyn Julia</v>
      </c>
      <c r="D114" s="51" t="str">
        <f>VLOOKUP(C114,PROTOKOŁY!$B$2:$D$300,3,FALSE)</f>
        <v>SP Lusowo</v>
      </c>
      <c r="E114" s="28">
        <f t="shared" si="5"/>
        <v>500.00000619999997</v>
      </c>
      <c r="O114" s="27">
        <f t="shared" si="6"/>
        <v>217.500012</v>
      </c>
      <c r="P114" t="str">
        <f>PROTOKOŁY!B112</f>
        <v>Rychlik Martyna</v>
      </c>
      <c r="R114" s="42">
        <f>PROTOKOŁY!N112</f>
        <v>217.5</v>
      </c>
      <c r="S114">
        <f t="shared" si="7"/>
        <v>217.5</v>
      </c>
      <c r="T114">
        <v>1.2E-5</v>
      </c>
      <c r="U114" s="12">
        <v>111</v>
      </c>
    </row>
    <row r="115" spans="2:21">
      <c r="B115" s="29">
        <v>112</v>
      </c>
      <c r="C115" s="40" t="str">
        <f t="shared" si="4"/>
        <v>SZKOŁA</v>
      </c>
      <c r="D115" s="51" t="str">
        <f>VLOOKUP(C115,PROTOKOŁY!$B$2:$D$300,3,FALSE)</f>
        <v>Puszczykowo1.</v>
      </c>
      <c r="E115" s="28">
        <f t="shared" si="5"/>
        <v>500.00000649999998</v>
      </c>
      <c r="O115" s="27">
        <f t="shared" si="6"/>
        <v>500.00001209999999</v>
      </c>
      <c r="P115" t="str">
        <f>PROTOKOŁY!B113</f>
        <v>SZKOŁA</v>
      </c>
      <c r="R115" s="42">
        <f>PROTOKOŁY!N113</f>
        <v>0</v>
      </c>
      <c r="S115">
        <f t="shared" si="7"/>
        <v>500</v>
      </c>
      <c r="T115">
        <v>1.2099999999999999E-5</v>
      </c>
      <c r="U115" s="12">
        <v>112</v>
      </c>
    </row>
    <row r="116" spans="2:21">
      <c r="B116" s="29">
        <v>113</v>
      </c>
      <c r="C116" s="40" t="str">
        <f t="shared" si="4"/>
        <v>SZKOŁA</v>
      </c>
      <c r="D116" s="51" t="str">
        <f>VLOOKUP(C116,PROTOKOŁY!$B$2:$D$300,3,FALSE)</f>
        <v>Puszczykowo1.</v>
      </c>
      <c r="E116" s="28">
        <f t="shared" si="5"/>
        <v>500.00000720000003</v>
      </c>
      <c r="O116" s="27">
        <f t="shared" si="6"/>
        <v>500.00001220000001</v>
      </c>
      <c r="P116">
        <f>PROTOKOŁY!B114</f>
        <v>0</v>
      </c>
      <c r="R116" s="42">
        <f>PROTOKOŁY!N114</f>
        <v>0</v>
      </c>
      <c r="S116">
        <f t="shared" si="7"/>
        <v>500</v>
      </c>
      <c r="T116">
        <v>1.22E-5</v>
      </c>
      <c r="U116" s="12">
        <v>113</v>
      </c>
    </row>
    <row r="117" spans="2:21">
      <c r="B117" s="29">
        <v>114</v>
      </c>
      <c r="C117" s="40" t="str">
        <f t="shared" si="4"/>
        <v>SZKOŁA</v>
      </c>
      <c r="D117" s="51" t="str">
        <f>VLOOKUP(C117,PROTOKOŁY!$B$2:$D$300,3,FALSE)</f>
        <v>Puszczykowo1.</v>
      </c>
      <c r="E117" s="28">
        <f t="shared" si="5"/>
        <v>500.00000790000001</v>
      </c>
      <c r="O117" s="27">
        <f t="shared" si="6"/>
        <v>500.00001229999998</v>
      </c>
      <c r="P117">
        <f>PROTOKOŁY!B115</f>
        <v>0</v>
      </c>
      <c r="R117" s="42">
        <f>PROTOKOŁY!N115</f>
        <v>0</v>
      </c>
      <c r="S117">
        <f t="shared" si="7"/>
        <v>500</v>
      </c>
      <c r="T117">
        <v>1.2300000000000001E-5</v>
      </c>
      <c r="U117" s="12">
        <v>114</v>
      </c>
    </row>
    <row r="118" spans="2:21">
      <c r="B118" s="29">
        <v>115</v>
      </c>
      <c r="C118" s="40" t="str">
        <f t="shared" si="4"/>
        <v>SZKOŁA</v>
      </c>
      <c r="D118" s="51" t="str">
        <f>VLOOKUP(C118,PROTOKOŁY!$B$2:$D$300,3,FALSE)</f>
        <v>Puszczykowo1.</v>
      </c>
      <c r="E118" s="28">
        <f t="shared" si="5"/>
        <v>500.0000086</v>
      </c>
      <c r="O118" s="27">
        <f t="shared" si="6"/>
        <v>500.0000124</v>
      </c>
      <c r="P118">
        <f>PROTOKOŁY!B116</f>
        <v>0</v>
      </c>
      <c r="R118" s="42">
        <f>PROTOKOŁY!N116</f>
        <v>0</v>
      </c>
      <c r="S118">
        <f t="shared" si="7"/>
        <v>500</v>
      </c>
      <c r="T118">
        <v>1.24E-5</v>
      </c>
      <c r="U118" s="12">
        <v>115</v>
      </c>
    </row>
    <row r="119" spans="2:21">
      <c r="B119" s="29">
        <v>116</v>
      </c>
      <c r="C119" s="40" t="str">
        <f t="shared" si="4"/>
        <v>SZKOŁA</v>
      </c>
      <c r="D119" s="51" t="str">
        <f>VLOOKUP(C119,PROTOKOŁY!$B$2:$D$300,3,FALSE)</f>
        <v>Puszczykowo1.</v>
      </c>
      <c r="E119" s="28">
        <f t="shared" si="5"/>
        <v>500.00000929999999</v>
      </c>
      <c r="O119" s="27">
        <f t="shared" si="6"/>
        <v>500.00001250000003</v>
      </c>
      <c r="P119">
        <f>PROTOKOŁY!B117</f>
        <v>0</v>
      </c>
      <c r="R119" s="42">
        <f>PROTOKOŁY!N117</f>
        <v>0</v>
      </c>
      <c r="S119">
        <f t="shared" si="7"/>
        <v>500</v>
      </c>
      <c r="T119">
        <v>1.2500000000000001E-5</v>
      </c>
      <c r="U119" s="12">
        <v>116</v>
      </c>
    </row>
    <row r="120" spans="2:21">
      <c r="B120" s="29">
        <v>117</v>
      </c>
      <c r="C120" s="40" t="str">
        <f t="shared" si="4"/>
        <v>Kapczyńska Daria</v>
      </c>
      <c r="D120" s="51" t="str">
        <f>VLOOKUP(C120,PROTOKOŁY!$B$2:$D$300,3,FALSE)</f>
        <v>SP Białężyn</v>
      </c>
      <c r="E120" s="28">
        <f t="shared" si="5"/>
        <v>500.00000940000001</v>
      </c>
      <c r="O120" s="27">
        <f t="shared" si="6"/>
        <v>500.00001259999999</v>
      </c>
      <c r="P120">
        <f>PROTOKOŁY!B118</f>
        <v>0</v>
      </c>
      <c r="R120" s="42">
        <f>PROTOKOŁY!N118</f>
        <v>0</v>
      </c>
      <c r="S120">
        <f t="shared" si="7"/>
        <v>500</v>
      </c>
      <c r="T120">
        <v>1.26E-5</v>
      </c>
      <c r="U120" s="12">
        <v>117</v>
      </c>
    </row>
    <row r="121" spans="2:21">
      <c r="B121" s="29">
        <v>118</v>
      </c>
      <c r="C121" s="40" t="str">
        <f t="shared" si="4"/>
        <v>SZKOŁA</v>
      </c>
      <c r="D121" s="51" t="str">
        <f>VLOOKUP(C121,PROTOKOŁY!$B$2:$D$300,3,FALSE)</f>
        <v>Puszczykowo1.</v>
      </c>
      <c r="E121" s="28">
        <f t="shared" si="5"/>
        <v>500.00000999999997</v>
      </c>
      <c r="O121" s="27">
        <f t="shared" si="6"/>
        <v>500.00001270000001</v>
      </c>
      <c r="P121">
        <f>PROTOKOŁY!B119</f>
        <v>0</v>
      </c>
      <c r="R121" s="42">
        <f>PROTOKOŁY!N119</f>
        <v>0</v>
      </c>
      <c r="S121">
        <f t="shared" si="7"/>
        <v>500</v>
      </c>
      <c r="T121">
        <v>1.27E-5</v>
      </c>
      <c r="U121" s="12">
        <v>118</v>
      </c>
    </row>
    <row r="122" spans="2:21">
      <c r="B122" s="29">
        <v>119</v>
      </c>
      <c r="C122" s="40" t="str">
        <f t="shared" si="4"/>
        <v>SZKOŁA</v>
      </c>
      <c r="D122" s="51" t="str">
        <f>VLOOKUP(C122,PROTOKOŁY!$B$2:$D$300,3,FALSE)</f>
        <v>Puszczykowo1.</v>
      </c>
      <c r="E122" s="28">
        <f t="shared" si="5"/>
        <v>500.00001070000002</v>
      </c>
      <c r="O122" s="27">
        <f t="shared" si="6"/>
        <v>500.00001279999998</v>
      </c>
      <c r="P122" t="str">
        <f>PROTOKOŁY!B120</f>
        <v>SZKOŁA</v>
      </c>
      <c r="R122" s="42">
        <f>PROTOKOŁY!N120</f>
        <v>0</v>
      </c>
      <c r="S122">
        <f t="shared" si="7"/>
        <v>500</v>
      </c>
      <c r="T122">
        <v>1.2799999999999999E-5</v>
      </c>
      <c r="U122" s="12">
        <v>119</v>
      </c>
    </row>
    <row r="123" spans="2:21">
      <c r="B123" s="29">
        <v>120</v>
      </c>
      <c r="C123" s="40">
        <f t="shared" si="4"/>
        <v>0</v>
      </c>
      <c r="D123" s="51" t="e">
        <f>VLOOKUP(C123,PROTOKOŁY!$B$2:$D$300,3,FALSE)</f>
        <v>#N/A</v>
      </c>
      <c r="E123" s="28">
        <f t="shared" si="5"/>
        <v>500.00001120000002</v>
      </c>
      <c r="O123" s="27">
        <f t="shared" si="6"/>
        <v>211.0000129</v>
      </c>
      <c r="P123" t="str">
        <f>PROTOKOŁY!B121</f>
        <v>Boruszak Marta</v>
      </c>
      <c r="R123" s="42">
        <f>PROTOKOŁY!N121</f>
        <v>211</v>
      </c>
      <c r="S123">
        <f t="shared" si="7"/>
        <v>211</v>
      </c>
      <c r="T123">
        <v>1.29E-5</v>
      </c>
      <c r="U123" s="12">
        <v>120</v>
      </c>
    </row>
    <row r="124" spans="2:21">
      <c r="B124" s="29">
        <v>121</v>
      </c>
      <c r="C124" s="40">
        <f t="shared" si="4"/>
        <v>0</v>
      </c>
      <c r="D124" s="51" t="e">
        <f>VLOOKUP(C124,PROTOKOŁY!$B$2:$D$300,3,FALSE)</f>
        <v>#N/A</v>
      </c>
      <c r="E124" s="28">
        <f t="shared" si="5"/>
        <v>500.00001129999998</v>
      </c>
      <c r="O124" s="27">
        <f t="shared" si="6"/>
        <v>224.10001299999999</v>
      </c>
      <c r="P124" t="str">
        <f>PROTOKOŁY!B122</f>
        <v>Dobrogojska Emilia</v>
      </c>
      <c r="R124" s="42">
        <f>PROTOKOŁY!N122</f>
        <v>224.1</v>
      </c>
      <c r="S124">
        <f t="shared" si="7"/>
        <v>224.1</v>
      </c>
      <c r="T124">
        <v>1.3000000000000001E-5</v>
      </c>
      <c r="U124" s="12">
        <v>121</v>
      </c>
    </row>
    <row r="125" spans="2:21">
      <c r="B125" s="29">
        <v>122</v>
      </c>
      <c r="C125" s="40" t="str">
        <f t="shared" si="4"/>
        <v>SZKOŁA</v>
      </c>
      <c r="D125" s="51" t="str">
        <f>VLOOKUP(C125,PROTOKOŁY!$B$2:$D$300,3,FALSE)</f>
        <v>Puszczykowo1.</v>
      </c>
      <c r="E125" s="28">
        <f t="shared" si="5"/>
        <v>500.00001140000001</v>
      </c>
      <c r="O125" s="27">
        <f t="shared" si="6"/>
        <v>216.20001309999998</v>
      </c>
      <c r="P125" t="str">
        <f>PROTOKOŁY!B123</f>
        <v>Dymarska Patrycja</v>
      </c>
      <c r="R125" s="42">
        <f>PROTOKOŁY!N123</f>
        <v>216.2</v>
      </c>
      <c r="S125">
        <f t="shared" si="7"/>
        <v>216.2</v>
      </c>
      <c r="T125">
        <v>1.31E-5</v>
      </c>
      <c r="U125" s="12">
        <v>122</v>
      </c>
    </row>
    <row r="126" spans="2:21">
      <c r="B126" s="29">
        <v>123</v>
      </c>
      <c r="C126" s="40" t="str">
        <f t="shared" si="4"/>
        <v>SZKOŁA</v>
      </c>
      <c r="D126" s="51" t="str">
        <f>VLOOKUP(C126,PROTOKOŁY!$B$2:$D$300,3,FALSE)</f>
        <v>Puszczykowo1.</v>
      </c>
      <c r="E126" s="28">
        <f t="shared" si="5"/>
        <v>500.00001209999999</v>
      </c>
      <c r="O126" s="27">
        <f t="shared" si="6"/>
        <v>224.80001320000002</v>
      </c>
      <c r="P126" t="str">
        <f>PROTOKOŁY!B124</f>
        <v>czubak marta</v>
      </c>
      <c r="R126" s="42">
        <f>PROTOKOŁY!N124</f>
        <v>224.8</v>
      </c>
      <c r="S126">
        <f t="shared" si="7"/>
        <v>224.8</v>
      </c>
      <c r="T126">
        <v>1.3200000000000001E-5</v>
      </c>
      <c r="U126" s="12">
        <v>123</v>
      </c>
    </row>
    <row r="127" spans="2:21">
      <c r="B127" s="29">
        <v>124</v>
      </c>
      <c r="C127" s="40">
        <f t="shared" si="4"/>
        <v>0</v>
      </c>
      <c r="D127" s="51" t="e">
        <f>VLOOKUP(C127,PROTOKOŁY!$B$2:$D$300,3,FALSE)</f>
        <v>#N/A</v>
      </c>
      <c r="E127" s="28">
        <f t="shared" si="5"/>
        <v>500.00001220000001</v>
      </c>
      <c r="O127" s="27">
        <f t="shared" si="6"/>
        <v>219.50001330000001</v>
      </c>
      <c r="P127" t="str">
        <f>PROTOKOŁY!B125</f>
        <v>Gawron Dominika</v>
      </c>
      <c r="R127" s="42">
        <f>PROTOKOŁY!N125</f>
        <v>219.5</v>
      </c>
      <c r="S127">
        <f t="shared" si="7"/>
        <v>219.5</v>
      </c>
      <c r="T127">
        <v>1.33E-5</v>
      </c>
      <c r="U127" s="12">
        <v>124</v>
      </c>
    </row>
    <row r="128" spans="2:21">
      <c r="B128" s="29">
        <v>125</v>
      </c>
      <c r="C128" s="40">
        <f t="shared" si="4"/>
        <v>0</v>
      </c>
      <c r="D128" s="51" t="e">
        <f>VLOOKUP(C128,PROTOKOŁY!$B$2:$D$300,3,FALSE)</f>
        <v>#N/A</v>
      </c>
      <c r="E128" s="28">
        <f t="shared" si="5"/>
        <v>500.00001229999998</v>
      </c>
      <c r="O128" s="27">
        <f t="shared" si="6"/>
        <v>235.40001340000001</v>
      </c>
      <c r="P128" t="str">
        <f>PROTOKOŁY!B126</f>
        <v>Kopeć Martyna</v>
      </c>
      <c r="R128" s="42">
        <f>PROTOKOŁY!N126</f>
        <v>235.4</v>
      </c>
      <c r="S128">
        <f t="shared" si="7"/>
        <v>235.4</v>
      </c>
      <c r="T128">
        <v>1.34E-5</v>
      </c>
      <c r="U128" s="12">
        <v>125</v>
      </c>
    </row>
    <row r="129" spans="2:21">
      <c r="B129" s="29">
        <v>126</v>
      </c>
      <c r="C129" s="40">
        <f t="shared" si="4"/>
        <v>0</v>
      </c>
      <c r="D129" s="51" t="e">
        <f>VLOOKUP(C129,PROTOKOŁY!$B$2:$D$300,3,FALSE)</f>
        <v>#N/A</v>
      </c>
      <c r="E129" s="28">
        <f t="shared" si="5"/>
        <v>500.0000124</v>
      </c>
      <c r="O129" s="27">
        <f t="shared" si="6"/>
        <v>500.00001350000002</v>
      </c>
      <c r="P129" t="str">
        <f>PROTOKOŁY!B127</f>
        <v>SZKOŁA</v>
      </c>
      <c r="R129" s="42">
        <f>PROTOKOŁY!N127</f>
        <v>0</v>
      </c>
      <c r="S129">
        <f t="shared" si="7"/>
        <v>500</v>
      </c>
      <c r="T129">
        <v>1.3499999999999999E-5</v>
      </c>
      <c r="U129" s="12">
        <v>126</v>
      </c>
    </row>
    <row r="130" spans="2:21">
      <c r="B130" s="29">
        <v>127</v>
      </c>
      <c r="C130" s="40">
        <f t="shared" si="4"/>
        <v>0</v>
      </c>
      <c r="D130" s="51" t="e">
        <f>VLOOKUP(C130,PROTOKOŁY!$B$2:$D$300,3,FALSE)</f>
        <v>#N/A</v>
      </c>
      <c r="E130" s="28">
        <f t="shared" si="5"/>
        <v>500.00001250000003</v>
      </c>
      <c r="O130" s="27">
        <f t="shared" si="6"/>
        <v>218.40001359999999</v>
      </c>
      <c r="P130" t="str">
        <f>PROTOKOŁY!B128</f>
        <v>Tomicka Wiktoria</v>
      </c>
      <c r="R130" s="42">
        <f>PROTOKOŁY!N128</f>
        <v>218.4</v>
      </c>
      <c r="S130">
        <f t="shared" si="7"/>
        <v>218.4</v>
      </c>
      <c r="T130">
        <v>1.36E-5</v>
      </c>
      <c r="U130" s="12">
        <v>127</v>
      </c>
    </row>
    <row r="131" spans="2:21">
      <c r="B131" s="29">
        <v>128</v>
      </c>
      <c r="C131" s="40">
        <f t="shared" si="4"/>
        <v>0</v>
      </c>
      <c r="D131" s="51" t="e">
        <f>VLOOKUP(C131,PROTOKOŁY!$B$2:$D$300,3,FALSE)</f>
        <v>#N/A</v>
      </c>
      <c r="E131" s="28">
        <f t="shared" si="5"/>
        <v>500.00001259999999</v>
      </c>
      <c r="O131" s="27">
        <f t="shared" si="6"/>
        <v>242.30001370000002</v>
      </c>
      <c r="P131" t="str">
        <f>PROTOKOŁY!B129</f>
        <v>Wiśniewska Weronika</v>
      </c>
      <c r="R131" s="42">
        <f>PROTOKOŁY!N129</f>
        <v>242.3</v>
      </c>
      <c r="S131">
        <f t="shared" si="7"/>
        <v>242.3</v>
      </c>
      <c r="T131">
        <v>1.3699999999999999E-5</v>
      </c>
      <c r="U131" s="12">
        <v>128</v>
      </c>
    </row>
    <row r="132" spans="2:21">
      <c r="B132" s="29">
        <v>129</v>
      </c>
      <c r="C132" s="40">
        <f t="shared" ref="C132:C195" si="8">VLOOKUP(E132,O$4:P$260,2,FALSE)</f>
        <v>0</v>
      </c>
      <c r="D132" s="51" t="e">
        <f>VLOOKUP(C132,PROTOKOŁY!$B$2:$D$300,3,FALSE)</f>
        <v>#N/A</v>
      </c>
      <c r="E132" s="28">
        <f t="shared" ref="E132:E195" si="9">SMALL(O$4:O$260,U132)</f>
        <v>500.00001270000001</v>
      </c>
      <c r="O132" s="27">
        <f t="shared" si="6"/>
        <v>233.70001379999999</v>
      </c>
      <c r="P132" t="str">
        <f>PROTOKOŁY!B130</f>
        <v>Kowalska Natalia</v>
      </c>
      <c r="R132" s="42">
        <f>PROTOKOŁY!N130</f>
        <v>233.7</v>
      </c>
      <c r="S132">
        <f t="shared" si="7"/>
        <v>233.7</v>
      </c>
      <c r="T132">
        <v>1.38E-5</v>
      </c>
      <c r="U132" s="12">
        <v>129</v>
      </c>
    </row>
    <row r="133" spans="2:21">
      <c r="B133" s="29">
        <v>130</v>
      </c>
      <c r="C133" s="40" t="str">
        <f t="shared" si="8"/>
        <v>SZKOŁA</v>
      </c>
      <c r="D133" s="51" t="str">
        <f>VLOOKUP(C133,PROTOKOŁY!$B$2:$D$300,3,FALSE)</f>
        <v>Puszczykowo1.</v>
      </c>
      <c r="E133" s="28">
        <f t="shared" si="9"/>
        <v>500.00001279999998</v>
      </c>
      <c r="O133" s="27">
        <f t="shared" ref="O133:O196" si="10">S133+T133</f>
        <v>221.4000139</v>
      </c>
      <c r="P133" t="str">
        <f>PROTOKOŁY!B131</f>
        <v>Wekwert Katarzyna</v>
      </c>
      <c r="R133" s="42">
        <f>PROTOKOŁY!N131</f>
        <v>221.4</v>
      </c>
      <c r="S133">
        <f t="shared" ref="S133:S196" si="11">IF(R133=0,500,R133)</f>
        <v>221.4</v>
      </c>
      <c r="T133">
        <v>1.3900000000000001E-5</v>
      </c>
      <c r="U133" s="12">
        <v>130</v>
      </c>
    </row>
    <row r="134" spans="2:21">
      <c r="B134" s="29">
        <v>131</v>
      </c>
      <c r="C134" s="40" t="str">
        <f t="shared" si="8"/>
        <v>SZKOŁA</v>
      </c>
      <c r="D134" s="51" t="str">
        <f>VLOOKUP(C134,PROTOKOŁY!$B$2:$D$300,3,FALSE)</f>
        <v>Puszczykowo1.</v>
      </c>
      <c r="E134" s="28">
        <f t="shared" si="9"/>
        <v>500.00001350000002</v>
      </c>
      <c r="O134" s="27">
        <f t="shared" si="10"/>
        <v>226.10001399999999</v>
      </c>
      <c r="P134" t="str">
        <f>PROTOKOŁY!B132</f>
        <v>Pawlak Adrianna</v>
      </c>
      <c r="R134" s="42">
        <f>PROTOKOŁY!N132</f>
        <v>226.1</v>
      </c>
      <c r="S134">
        <f t="shared" si="11"/>
        <v>226.1</v>
      </c>
      <c r="T134">
        <v>1.4E-5</v>
      </c>
      <c r="U134" s="12">
        <v>131</v>
      </c>
    </row>
    <row r="135" spans="2:21">
      <c r="B135" s="29">
        <v>132</v>
      </c>
      <c r="C135" s="40">
        <f t="shared" si="8"/>
        <v>0</v>
      </c>
      <c r="D135" s="51" t="e">
        <f>VLOOKUP(C135,PROTOKOŁY!$B$2:$D$300,3,FALSE)</f>
        <v>#N/A</v>
      </c>
      <c r="E135" s="28">
        <f t="shared" si="9"/>
        <v>500.00001409999999</v>
      </c>
      <c r="O135" s="27">
        <f t="shared" si="10"/>
        <v>500.00001409999999</v>
      </c>
      <c r="P135">
        <f>PROTOKOŁY!B133</f>
        <v>0</v>
      </c>
      <c r="R135" s="42">
        <f>PROTOKOŁY!N133</f>
        <v>0</v>
      </c>
      <c r="S135">
        <f t="shared" si="11"/>
        <v>500</v>
      </c>
      <c r="T135">
        <v>1.4100000000000001E-5</v>
      </c>
      <c r="U135" s="12">
        <v>132</v>
      </c>
    </row>
    <row r="136" spans="2:21">
      <c r="B136" s="29">
        <v>133</v>
      </c>
      <c r="C136" s="40" t="str">
        <f t="shared" si="8"/>
        <v>SZKOŁA</v>
      </c>
      <c r="D136" s="51" t="str">
        <f>VLOOKUP(C136,PROTOKOŁY!$B$2:$D$300,3,FALSE)</f>
        <v>Puszczykowo1.</v>
      </c>
      <c r="E136" s="28">
        <f t="shared" si="9"/>
        <v>500.00001420000001</v>
      </c>
      <c r="O136" s="27">
        <f t="shared" si="10"/>
        <v>500.00001420000001</v>
      </c>
      <c r="P136" t="str">
        <f>PROTOKOŁY!B134</f>
        <v>SZKOŁA</v>
      </c>
      <c r="R136" s="42">
        <f>PROTOKOŁY!N134</f>
        <v>0</v>
      </c>
      <c r="S136">
        <f t="shared" si="11"/>
        <v>500</v>
      </c>
      <c r="T136">
        <v>1.42E-5</v>
      </c>
      <c r="U136" s="12">
        <v>133</v>
      </c>
    </row>
    <row r="137" spans="2:21">
      <c r="B137" s="29">
        <v>134</v>
      </c>
      <c r="C137" s="40">
        <f t="shared" si="8"/>
        <v>0</v>
      </c>
      <c r="D137" s="51" t="e">
        <f>VLOOKUP(C137,PROTOKOŁY!$B$2:$D$300,3,FALSE)</f>
        <v>#N/A</v>
      </c>
      <c r="E137" s="28">
        <f t="shared" si="9"/>
        <v>500.00001429999998</v>
      </c>
      <c r="O137" s="27">
        <f t="shared" si="10"/>
        <v>500.00001429999998</v>
      </c>
      <c r="P137">
        <f>PROTOKOŁY!B135</f>
        <v>0</v>
      </c>
      <c r="R137" s="42">
        <f>PROTOKOŁY!N135</f>
        <v>0</v>
      </c>
      <c r="S137">
        <f t="shared" si="11"/>
        <v>500</v>
      </c>
      <c r="T137">
        <v>1.43E-5</v>
      </c>
      <c r="U137" s="12">
        <v>134</v>
      </c>
    </row>
    <row r="138" spans="2:21">
      <c r="B138" s="29">
        <v>135</v>
      </c>
      <c r="C138" s="40">
        <f t="shared" si="8"/>
        <v>0</v>
      </c>
      <c r="D138" s="51" t="e">
        <f>VLOOKUP(C138,PROTOKOŁY!$B$2:$D$300,3,FALSE)</f>
        <v>#N/A</v>
      </c>
      <c r="E138" s="28">
        <f t="shared" si="9"/>
        <v>500.0000144</v>
      </c>
      <c r="O138" s="27">
        <f t="shared" si="10"/>
        <v>500.0000144</v>
      </c>
      <c r="P138">
        <f>PROTOKOŁY!B136</f>
        <v>0</v>
      </c>
      <c r="R138" s="42">
        <f>PROTOKOŁY!N136</f>
        <v>0</v>
      </c>
      <c r="S138">
        <f t="shared" si="11"/>
        <v>500</v>
      </c>
      <c r="T138">
        <v>1.4399999999999999E-5</v>
      </c>
      <c r="U138" s="12">
        <v>135</v>
      </c>
    </row>
    <row r="139" spans="2:21">
      <c r="B139" s="29">
        <v>136</v>
      </c>
      <c r="C139" s="40">
        <f t="shared" si="8"/>
        <v>0</v>
      </c>
      <c r="D139" s="51" t="e">
        <f>VLOOKUP(C139,PROTOKOŁY!$B$2:$D$300,3,FALSE)</f>
        <v>#N/A</v>
      </c>
      <c r="E139" s="28">
        <f t="shared" si="9"/>
        <v>500.00001450000002</v>
      </c>
      <c r="O139" s="27">
        <f t="shared" si="10"/>
        <v>500.00001450000002</v>
      </c>
      <c r="P139">
        <f>PROTOKOŁY!B137</f>
        <v>0</v>
      </c>
      <c r="R139" s="42">
        <f>PROTOKOŁY!N137</f>
        <v>0</v>
      </c>
      <c r="S139">
        <f t="shared" si="11"/>
        <v>500</v>
      </c>
      <c r="T139">
        <v>1.45E-5</v>
      </c>
      <c r="U139" s="12">
        <v>136</v>
      </c>
    </row>
    <row r="140" spans="2:21">
      <c r="B140" s="29">
        <v>137</v>
      </c>
      <c r="C140" s="40">
        <f t="shared" si="8"/>
        <v>0</v>
      </c>
      <c r="D140" s="51" t="e">
        <f>VLOOKUP(C140,PROTOKOŁY!$B$2:$D$300,3,FALSE)</f>
        <v>#N/A</v>
      </c>
      <c r="E140" s="28">
        <f t="shared" si="9"/>
        <v>500.00001459999999</v>
      </c>
      <c r="O140" s="27">
        <f t="shared" si="10"/>
        <v>500.00001459999999</v>
      </c>
      <c r="P140">
        <f>PROTOKOŁY!B138</f>
        <v>0</v>
      </c>
      <c r="R140" s="42">
        <f>PROTOKOŁY!N138</f>
        <v>0</v>
      </c>
      <c r="S140">
        <f t="shared" si="11"/>
        <v>500</v>
      </c>
      <c r="T140">
        <v>1.4599999999999999E-5</v>
      </c>
      <c r="U140" s="12">
        <v>137</v>
      </c>
    </row>
    <row r="141" spans="2:21">
      <c r="B141" s="29">
        <v>138</v>
      </c>
      <c r="C141" s="40">
        <f t="shared" si="8"/>
        <v>0</v>
      </c>
      <c r="D141" s="51" t="e">
        <f>VLOOKUP(C141,PROTOKOŁY!$B$2:$D$300,3,FALSE)</f>
        <v>#N/A</v>
      </c>
      <c r="E141" s="28">
        <f t="shared" si="9"/>
        <v>500.00001470000001</v>
      </c>
      <c r="O141" s="27">
        <f t="shared" si="10"/>
        <v>500.00001470000001</v>
      </c>
      <c r="P141">
        <f>PROTOKOŁY!B139</f>
        <v>0</v>
      </c>
      <c r="R141" s="42">
        <f>PROTOKOŁY!N139</f>
        <v>0</v>
      </c>
      <c r="S141">
        <f t="shared" si="11"/>
        <v>500</v>
      </c>
      <c r="T141">
        <v>1.47E-5</v>
      </c>
      <c r="U141" s="12">
        <v>138</v>
      </c>
    </row>
    <row r="142" spans="2:21">
      <c r="B142" s="29">
        <v>139</v>
      </c>
      <c r="C142" s="40">
        <f t="shared" si="8"/>
        <v>0</v>
      </c>
      <c r="D142" s="51" t="e">
        <f>VLOOKUP(C142,PROTOKOŁY!$B$2:$D$300,3,FALSE)</f>
        <v>#N/A</v>
      </c>
      <c r="E142" s="28">
        <f t="shared" si="9"/>
        <v>500.00001479999997</v>
      </c>
      <c r="O142" s="27">
        <f t="shared" si="10"/>
        <v>500.00001479999997</v>
      </c>
      <c r="P142">
        <f>PROTOKOŁY!B140</f>
        <v>0</v>
      </c>
      <c r="R142" s="42">
        <f>PROTOKOŁY!N140</f>
        <v>0</v>
      </c>
      <c r="S142">
        <f t="shared" si="11"/>
        <v>500</v>
      </c>
      <c r="T142">
        <v>1.4800000000000001E-5</v>
      </c>
      <c r="U142" s="12">
        <v>139</v>
      </c>
    </row>
    <row r="143" spans="2:21">
      <c r="B143" s="29">
        <v>140</v>
      </c>
      <c r="C143" s="40">
        <f t="shared" si="8"/>
        <v>0</v>
      </c>
      <c r="D143" s="51" t="e">
        <f>VLOOKUP(C143,PROTOKOŁY!$B$2:$D$300,3,FALSE)</f>
        <v>#N/A</v>
      </c>
      <c r="E143" s="28">
        <f t="shared" si="9"/>
        <v>500.0000149</v>
      </c>
      <c r="O143" s="27">
        <f t="shared" si="10"/>
        <v>500.0000149</v>
      </c>
      <c r="P143">
        <f>PROTOKOŁY!B141</f>
        <v>0</v>
      </c>
      <c r="R143" s="42">
        <f>PROTOKOŁY!N141</f>
        <v>0</v>
      </c>
      <c r="S143">
        <f t="shared" si="11"/>
        <v>500</v>
      </c>
      <c r="T143">
        <v>1.49E-5</v>
      </c>
      <c r="U143" s="12">
        <v>140</v>
      </c>
    </row>
    <row r="144" spans="2:21">
      <c r="B144" s="29">
        <v>141</v>
      </c>
      <c r="C144" s="40">
        <f t="shared" si="8"/>
        <v>0</v>
      </c>
      <c r="D144" s="51" t="e">
        <f>VLOOKUP(C144,PROTOKOŁY!$B$2:$D$300,3,FALSE)</f>
        <v>#N/A</v>
      </c>
      <c r="E144" s="28">
        <f t="shared" si="9"/>
        <v>500.00001500000002</v>
      </c>
      <c r="O144" s="27">
        <f t="shared" si="10"/>
        <v>500.00001500000002</v>
      </c>
      <c r="P144">
        <f>PROTOKOŁY!B142</f>
        <v>0</v>
      </c>
      <c r="R144" s="42">
        <f>PROTOKOŁY!N142</f>
        <v>0</v>
      </c>
      <c r="S144">
        <f t="shared" si="11"/>
        <v>500</v>
      </c>
      <c r="T144">
        <v>1.5E-5</v>
      </c>
      <c r="U144" s="12">
        <v>141</v>
      </c>
    </row>
    <row r="145" spans="2:21">
      <c r="B145" s="29">
        <v>142</v>
      </c>
      <c r="C145" s="40">
        <f t="shared" si="8"/>
        <v>0</v>
      </c>
      <c r="D145" s="51" t="e">
        <f>VLOOKUP(C145,PROTOKOŁY!$B$2:$D$300,3,FALSE)</f>
        <v>#N/A</v>
      </c>
      <c r="E145" s="28">
        <f t="shared" si="9"/>
        <v>500.00001509999998</v>
      </c>
      <c r="O145" s="27">
        <f t="shared" si="10"/>
        <v>500.00001509999998</v>
      </c>
      <c r="P145">
        <f>PROTOKOŁY!B143</f>
        <v>0</v>
      </c>
      <c r="R145" s="42">
        <f>PROTOKOŁY!N143</f>
        <v>0</v>
      </c>
      <c r="S145">
        <f t="shared" si="11"/>
        <v>500</v>
      </c>
      <c r="T145">
        <v>1.5099999999999999E-5</v>
      </c>
      <c r="U145" s="12">
        <v>142</v>
      </c>
    </row>
    <row r="146" spans="2:21">
      <c r="B146" s="29">
        <v>143</v>
      </c>
      <c r="C146" s="40">
        <f t="shared" si="8"/>
        <v>0</v>
      </c>
      <c r="D146" s="51" t="e">
        <f>VLOOKUP(C146,PROTOKOŁY!$B$2:$D$300,3,FALSE)</f>
        <v>#N/A</v>
      </c>
      <c r="E146" s="28">
        <f t="shared" si="9"/>
        <v>500.00001520000001</v>
      </c>
      <c r="O146" s="27">
        <f t="shared" si="10"/>
        <v>500.00001520000001</v>
      </c>
      <c r="P146">
        <f>PROTOKOŁY!B144</f>
        <v>0</v>
      </c>
      <c r="R146" s="42">
        <f>PROTOKOŁY!N144</f>
        <v>0</v>
      </c>
      <c r="S146">
        <f t="shared" si="11"/>
        <v>500</v>
      </c>
      <c r="T146">
        <v>1.52E-5</v>
      </c>
      <c r="U146" s="12">
        <v>143</v>
      </c>
    </row>
    <row r="147" spans="2:21">
      <c r="B147" s="29">
        <v>144</v>
      </c>
      <c r="C147" s="40">
        <f t="shared" si="8"/>
        <v>0</v>
      </c>
      <c r="D147" s="51" t="e">
        <f>VLOOKUP(C147,PROTOKOŁY!$B$2:$D$300,3,FALSE)</f>
        <v>#N/A</v>
      </c>
      <c r="E147" s="28">
        <f t="shared" si="9"/>
        <v>500.00001529999997</v>
      </c>
      <c r="O147" s="27">
        <f t="shared" si="10"/>
        <v>500.00001529999997</v>
      </c>
      <c r="P147">
        <f>PROTOKOŁY!B145</f>
        <v>0</v>
      </c>
      <c r="R147" s="42">
        <f>PROTOKOŁY!N145</f>
        <v>0</v>
      </c>
      <c r="S147">
        <f t="shared" si="11"/>
        <v>500</v>
      </c>
      <c r="T147">
        <v>1.5299999999999999E-5</v>
      </c>
      <c r="U147" s="12">
        <v>144</v>
      </c>
    </row>
    <row r="148" spans="2:21">
      <c r="B148" s="29">
        <v>145</v>
      </c>
      <c r="C148" s="40">
        <f t="shared" si="8"/>
        <v>0</v>
      </c>
      <c r="D148" s="51" t="e">
        <f>VLOOKUP(C148,PROTOKOŁY!$B$2:$D$300,3,FALSE)</f>
        <v>#N/A</v>
      </c>
      <c r="E148" s="28">
        <f t="shared" si="9"/>
        <v>500.0000154</v>
      </c>
      <c r="O148" s="27">
        <f t="shared" si="10"/>
        <v>500.0000154</v>
      </c>
      <c r="P148">
        <f>PROTOKOŁY!B146</f>
        <v>0</v>
      </c>
      <c r="R148" s="42">
        <f>PROTOKOŁY!N146</f>
        <v>0</v>
      </c>
      <c r="S148">
        <f t="shared" si="11"/>
        <v>500</v>
      </c>
      <c r="T148">
        <v>1.5399999999999998E-5</v>
      </c>
      <c r="U148" s="12">
        <v>145</v>
      </c>
    </row>
    <row r="149" spans="2:21">
      <c r="B149" s="29">
        <v>146</v>
      </c>
      <c r="C149" s="40">
        <f t="shared" si="8"/>
        <v>0</v>
      </c>
      <c r="D149" s="51" t="e">
        <f>VLOOKUP(C149,PROTOKOŁY!$B$2:$D$300,3,FALSE)</f>
        <v>#N/A</v>
      </c>
      <c r="E149" s="28">
        <f t="shared" si="9"/>
        <v>500.00001550000002</v>
      </c>
      <c r="O149" s="27">
        <f t="shared" si="10"/>
        <v>500.00001550000002</v>
      </c>
      <c r="P149">
        <f>PROTOKOŁY!B147</f>
        <v>0</v>
      </c>
      <c r="R149" s="42">
        <f>PROTOKOŁY!N147</f>
        <v>0</v>
      </c>
      <c r="S149">
        <f t="shared" si="11"/>
        <v>500</v>
      </c>
      <c r="T149">
        <v>1.5500000000000001E-5</v>
      </c>
      <c r="U149" s="12">
        <v>146</v>
      </c>
    </row>
    <row r="150" spans="2:21">
      <c r="B150" s="29">
        <v>147</v>
      </c>
      <c r="C150" s="40">
        <f t="shared" si="8"/>
        <v>0</v>
      </c>
      <c r="D150" s="51" t="e">
        <f>VLOOKUP(C150,PROTOKOŁY!$B$2:$D$300,3,FALSE)</f>
        <v>#N/A</v>
      </c>
      <c r="E150" s="28">
        <f t="shared" si="9"/>
        <v>500.00001559999998</v>
      </c>
      <c r="O150" s="27">
        <f t="shared" si="10"/>
        <v>500.00001559999998</v>
      </c>
      <c r="P150">
        <f>PROTOKOŁY!B148</f>
        <v>0</v>
      </c>
      <c r="R150" s="42">
        <f>PROTOKOŁY!N148</f>
        <v>0</v>
      </c>
      <c r="S150">
        <f t="shared" si="11"/>
        <v>500</v>
      </c>
      <c r="T150">
        <v>1.56E-5</v>
      </c>
      <c r="U150" s="12">
        <v>147</v>
      </c>
    </row>
    <row r="151" spans="2:21">
      <c r="B151" s="29">
        <v>148</v>
      </c>
      <c r="C151" s="40">
        <f t="shared" si="8"/>
        <v>0</v>
      </c>
      <c r="D151" s="51" t="e">
        <f>VLOOKUP(C151,PROTOKOŁY!$B$2:$D$300,3,FALSE)</f>
        <v>#N/A</v>
      </c>
      <c r="E151" s="28">
        <f t="shared" si="9"/>
        <v>500.00001570000001</v>
      </c>
      <c r="O151" s="27">
        <f t="shared" si="10"/>
        <v>500.00001570000001</v>
      </c>
      <c r="P151">
        <f>PROTOKOŁY!B149</f>
        <v>0</v>
      </c>
      <c r="R151" s="42">
        <f>PROTOKOŁY!N149</f>
        <v>0</v>
      </c>
      <c r="S151">
        <f t="shared" si="11"/>
        <v>500</v>
      </c>
      <c r="T151">
        <v>1.5699999999999999E-5</v>
      </c>
      <c r="U151" s="12">
        <v>148</v>
      </c>
    </row>
    <row r="152" spans="2:21">
      <c r="B152" s="29">
        <v>149</v>
      </c>
      <c r="C152" s="40">
        <f t="shared" si="8"/>
        <v>0</v>
      </c>
      <c r="D152" s="51" t="e">
        <f>VLOOKUP(C152,PROTOKOŁY!$B$2:$D$300,3,FALSE)</f>
        <v>#N/A</v>
      </c>
      <c r="E152" s="28">
        <f t="shared" si="9"/>
        <v>500.00001580000003</v>
      </c>
      <c r="O152" s="27">
        <f t="shared" si="10"/>
        <v>500.00001580000003</v>
      </c>
      <c r="P152">
        <f>PROTOKOŁY!B150</f>
        <v>0</v>
      </c>
      <c r="R152" s="42">
        <f>PROTOKOŁY!N150</f>
        <v>0</v>
      </c>
      <c r="S152">
        <f t="shared" si="11"/>
        <v>500</v>
      </c>
      <c r="T152">
        <v>1.5799999999999998E-5</v>
      </c>
      <c r="U152" s="12">
        <v>149</v>
      </c>
    </row>
    <row r="153" spans="2:21">
      <c r="B153" s="29">
        <v>150</v>
      </c>
      <c r="C153" s="40">
        <f t="shared" si="8"/>
        <v>0</v>
      </c>
      <c r="D153" s="51" t="e">
        <f>VLOOKUP(C153,PROTOKOŁY!$B$2:$D$300,3,FALSE)</f>
        <v>#N/A</v>
      </c>
      <c r="E153" s="28">
        <f t="shared" si="9"/>
        <v>500.00001589999999</v>
      </c>
      <c r="O153" s="27">
        <f t="shared" si="10"/>
        <v>500.00001589999999</v>
      </c>
      <c r="P153">
        <f>PROTOKOŁY!B151</f>
        <v>0</v>
      </c>
      <c r="R153" s="42">
        <f>PROTOKOŁY!N151</f>
        <v>0</v>
      </c>
      <c r="S153">
        <f t="shared" si="11"/>
        <v>500</v>
      </c>
      <c r="T153">
        <v>1.59E-5</v>
      </c>
      <c r="U153" s="12">
        <v>150</v>
      </c>
    </row>
    <row r="154" spans="2:21">
      <c r="B154" s="29">
        <v>151</v>
      </c>
      <c r="C154" s="40">
        <f t="shared" si="8"/>
        <v>0</v>
      </c>
      <c r="D154" s="51" t="e">
        <f>VLOOKUP(C154,PROTOKOŁY!$B$2:$D$300,3,FALSE)</f>
        <v>#N/A</v>
      </c>
      <c r="E154" s="28">
        <f t="shared" si="9"/>
        <v>500.00001600000002</v>
      </c>
      <c r="O154" s="27">
        <f t="shared" si="10"/>
        <v>500.00001600000002</v>
      </c>
      <c r="P154">
        <f>PROTOKOŁY!B152</f>
        <v>0</v>
      </c>
      <c r="R154" s="42">
        <f>PROTOKOŁY!N152</f>
        <v>0</v>
      </c>
      <c r="S154">
        <f t="shared" si="11"/>
        <v>500</v>
      </c>
      <c r="T154">
        <v>1.5999999999999999E-5</v>
      </c>
      <c r="U154" s="12">
        <v>151</v>
      </c>
    </row>
    <row r="155" spans="2:21">
      <c r="B155" s="29">
        <v>152</v>
      </c>
      <c r="C155" s="40">
        <f t="shared" si="8"/>
        <v>0</v>
      </c>
      <c r="D155" s="51" t="e">
        <f>VLOOKUP(C155,PROTOKOŁY!$B$2:$D$300,3,FALSE)</f>
        <v>#N/A</v>
      </c>
      <c r="E155" s="28">
        <f t="shared" si="9"/>
        <v>500.00001609999998</v>
      </c>
      <c r="O155" s="27">
        <f t="shared" si="10"/>
        <v>500.00001609999998</v>
      </c>
      <c r="P155">
        <f>PROTOKOŁY!B153</f>
        <v>0</v>
      </c>
      <c r="R155" s="42">
        <f>PROTOKOŁY!N153</f>
        <v>0</v>
      </c>
      <c r="S155">
        <f t="shared" si="11"/>
        <v>500</v>
      </c>
      <c r="T155">
        <v>1.6099999999999998E-5</v>
      </c>
      <c r="U155" s="12">
        <v>152</v>
      </c>
    </row>
    <row r="156" spans="2:21">
      <c r="B156" s="29">
        <v>153</v>
      </c>
      <c r="C156" s="40">
        <f t="shared" si="8"/>
        <v>0</v>
      </c>
      <c r="D156" s="51" t="e">
        <f>VLOOKUP(C156,PROTOKOŁY!$B$2:$D$300,3,FALSE)</f>
        <v>#N/A</v>
      </c>
      <c r="E156" s="28">
        <f t="shared" si="9"/>
        <v>500.0000162</v>
      </c>
      <c r="O156" s="27">
        <f t="shared" si="10"/>
        <v>500.0000162</v>
      </c>
      <c r="P156">
        <f>PROTOKOŁY!B154</f>
        <v>0</v>
      </c>
      <c r="R156" s="42">
        <f>PROTOKOŁY!N154</f>
        <v>0</v>
      </c>
      <c r="S156">
        <f t="shared" si="11"/>
        <v>500</v>
      </c>
      <c r="T156">
        <v>1.6200000000000001E-5</v>
      </c>
      <c r="U156" s="12">
        <v>153</v>
      </c>
    </row>
    <row r="157" spans="2:21">
      <c r="B157" s="29">
        <v>154</v>
      </c>
      <c r="C157" s="40">
        <f t="shared" si="8"/>
        <v>0</v>
      </c>
      <c r="D157" s="51" t="e">
        <f>VLOOKUP(C157,PROTOKOŁY!$B$2:$D$300,3,FALSE)</f>
        <v>#N/A</v>
      </c>
      <c r="E157" s="28">
        <f t="shared" si="9"/>
        <v>500.00001630000003</v>
      </c>
      <c r="O157" s="27">
        <f t="shared" si="10"/>
        <v>500.00001630000003</v>
      </c>
      <c r="P157">
        <f>PROTOKOŁY!B155</f>
        <v>0</v>
      </c>
      <c r="R157" s="42">
        <f>PROTOKOŁY!N155</f>
        <v>0</v>
      </c>
      <c r="S157">
        <f t="shared" si="11"/>
        <v>500</v>
      </c>
      <c r="T157">
        <v>1.63E-5</v>
      </c>
      <c r="U157" s="12">
        <v>154</v>
      </c>
    </row>
    <row r="158" spans="2:21">
      <c r="B158" s="29">
        <v>155</v>
      </c>
      <c r="C158" s="40">
        <f t="shared" si="8"/>
        <v>0</v>
      </c>
      <c r="D158" s="51" t="e">
        <f>VLOOKUP(C158,PROTOKOŁY!$B$2:$D$300,3,FALSE)</f>
        <v>#N/A</v>
      </c>
      <c r="E158" s="28">
        <f t="shared" si="9"/>
        <v>500.00001639999999</v>
      </c>
      <c r="O158" s="27">
        <f t="shared" si="10"/>
        <v>500.00001639999999</v>
      </c>
      <c r="P158">
        <f>PROTOKOŁY!B156</f>
        <v>0</v>
      </c>
      <c r="R158" s="42">
        <f>PROTOKOŁY!N156</f>
        <v>0</v>
      </c>
      <c r="S158">
        <f t="shared" si="11"/>
        <v>500</v>
      </c>
      <c r="T158">
        <v>1.6399999999999999E-5</v>
      </c>
      <c r="U158" s="12">
        <v>155</v>
      </c>
    </row>
    <row r="159" spans="2:21">
      <c r="B159" s="29">
        <v>156</v>
      </c>
      <c r="C159" s="40">
        <f t="shared" si="8"/>
        <v>0</v>
      </c>
      <c r="D159" s="51" t="e">
        <f>VLOOKUP(C159,PROTOKOŁY!$B$2:$D$300,3,FALSE)</f>
        <v>#N/A</v>
      </c>
      <c r="E159" s="28">
        <f t="shared" si="9"/>
        <v>500.00001650000002</v>
      </c>
      <c r="O159" s="27">
        <f t="shared" si="10"/>
        <v>500.00001650000002</v>
      </c>
      <c r="P159">
        <f>PROTOKOŁY!B157</f>
        <v>0</v>
      </c>
      <c r="R159" s="42">
        <f>PROTOKOŁY!N157</f>
        <v>0</v>
      </c>
      <c r="S159">
        <f t="shared" si="11"/>
        <v>500</v>
      </c>
      <c r="T159">
        <v>1.6500000000000001E-5</v>
      </c>
      <c r="U159" s="12">
        <v>156</v>
      </c>
    </row>
    <row r="160" spans="2:21">
      <c r="B160" s="29">
        <v>157</v>
      </c>
      <c r="C160" s="40">
        <f t="shared" si="8"/>
        <v>0</v>
      </c>
      <c r="D160" s="51" t="e">
        <f>VLOOKUP(C160,PROTOKOŁY!$B$2:$D$300,3,FALSE)</f>
        <v>#N/A</v>
      </c>
      <c r="E160" s="28">
        <f t="shared" si="9"/>
        <v>500.00001659999998</v>
      </c>
      <c r="O160" s="27">
        <f t="shared" si="10"/>
        <v>500.00001659999998</v>
      </c>
      <c r="P160">
        <f>PROTOKOŁY!B158</f>
        <v>0</v>
      </c>
      <c r="R160" s="42">
        <f>PROTOKOŁY!N158</f>
        <v>0</v>
      </c>
      <c r="S160">
        <f t="shared" si="11"/>
        <v>500</v>
      </c>
      <c r="T160">
        <v>1.66E-5</v>
      </c>
      <c r="U160" s="12">
        <v>157</v>
      </c>
    </row>
    <row r="161" spans="2:21">
      <c r="B161" s="29">
        <v>158</v>
      </c>
      <c r="C161" s="40">
        <f t="shared" si="8"/>
        <v>0</v>
      </c>
      <c r="D161" s="51" t="e">
        <f>VLOOKUP(C161,PROTOKOŁY!$B$2:$D$300,3,FALSE)</f>
        <v>#N/A</v>
      </c>
      <c r="E161" s="28">
        <f t="shared" si="9"/>
        <v>500.0000167</v>
      </c>
      <c r="O161" s="27">
        <f t="shared" si="10"/>
        <v>500.0000167</v>
      </c>
      <c r="P161">
        <f>PROTOKOŁY!B159</f>
        <v>0</v>
      </c>
      <c r="R161" s="42">
        <f>PROTOKOŁY!N159</f>
        <v>0</v>
      </c>
      <c r="S161">
        <f t="shared" si="11"/>
        <v>500</v>
      </c>
      <c r="T161">
        <v>1.6699999999999999E-5</v>
      </c>
      <c r="U161" s="12">
        <v>158</v>
      </c>
    </row>
    <row r="162" spans="2:21">
      <c r="B162" s="29">
        <v>159</v>
      </c>
      <c r="C162" s="40">
        <f t="shared" si="8"/>
        <v>0</v>
      </c>
      <c r="D162" s="51" t="e">
        <f>VLOOKUP(C162,PROTOKOŁY!$B$2:$D$300,3,FALSE)</f>
        <v>#N/A</v>
      </c>
      <c r="E162" s="28">
        <f t="shared" si="9"/>
        <v>500.00001680000003</v>
      </c>
      <c r="O162" s="27">
        <f t="shared" si="10"/>
        <v>500.00001680000003</v>
      </c>
      <c r="P162">
        <f>PROTOKOŁY!B160</f>
        <v>0</v>
      </c>
      <c r="R162" s="42">
        <f>PROTOKOŁY!N160</f>
        <v>0</v>
      </c>
      <c r="S162">
        <f t="shared" si="11"/>
        <v>500</v>
      </c>
      <c r="T162">
        <v>1.6799999999999998E-5</v>
      </c>
      <c r="U162" s="12">
        <v>159</v>
      </c>
    </row>
    <row r="163" spans="2:21">
      <c r="B163" s="29">
        <v>160</v>
      </c>
      <c r="C163" s="40">
        <f t="shared" si="8"/>
        <v>0</v>
      </c>
      <c r="D163" s="51" t="e">
        <f>VLOOKUP(C163,PROTOKOŁY!$B$2:$D$300,3,FALSE)</f>
        <v>#N/A</v>
      </c>
      <c r="E163" s="28">
        <f t="shared" si="9"/>
        <v>500.00001689999999</v>
      </c>
      <c r="O163" s="27">
        <f t="shared" si="10"/>
        <v>500.00001689999999</v>
      </c>
      <c r="P163">
        <f>PROTOKOŁY!B161</f>
        <v>0</v>
      </c>
      <c r="R163" s="42">
        <f>PROTOKOŁY!N161</f>
        <v>0</v>
      </c>
      <c r="S163">
        <f t="shared" si="11"/>
        <v>500</v>
      </c>
      <c r="T163">
        <v>1.6900000000000001E-5</v>
      </c>
      <c r="U163" s="12">
        <v>160</v>
      </c>
    </row>
    <row r="164" spans="2:21">
      <c r="B164" s="29">
        <v>161</v>
      </c>
      <c r="C164" s="40">
        <f t="shared" si="8"/>
        <v>0</v>
      </c>
      <c r="D164" s="51" t="e">
        <f>VLOOKUP(C164,PROTOKOŁY!$B$2:$D$300,3,FALSE)</f>
        <v>#N/A</v>
      </c>
      <c r="E164" s="28">
        <f t="shared" si="9"/>
        <v>500.00001700000001</v>
      </c>
      <c r="O164" s="27">
        <f t="shared" si="10"/>
        <v>500.00001700000001</v>
      </c>
      <c r="P164">
        <f>PROTOKOŁY!B162</f>
        <v>0</v>
      </c>
      <c r="R164" s="42">
        <f>PROTOKOŁY!N162</f>
        <v>0</v>
      </c>
      <c r="S164">
        <f t="shared" si="11"/>
        <v>500</v>
      </c>
      <c r="T164">
        <v>1.7E-5</v>
      </c>
      <c r="U164" s="12">
        <v>161</v>
      </c>
    </row>
    <row r="165" spans="2:21">
      <c r="B165" s="29">
        <v>162</v>
      </c>
      <c r="C165" s="40">
        <f t="shared" si="8"/>
        <v>0</v>
      </c>
      <c r="D165" s="51" t="e">
        <f>VLOOKUP(C165,PROTOKOŁY!$B$2:$D$300,3,FALSE)</f>
        <v>#N/A</v>
      </c>
      <c r="E165" s="28">
        <f t="shared" si="9"/>
        <v>500.00001709999998</v>
      </c>
      <c r="O165" s="27">
        <f t="shared" si="10"/>
        <v>500.00001709999998</v>
      </c>
      <c r="P165">
        <f>PROTOKOŁY!B163</f>
        <v>0</v>
      </c>
      <c r="R165" s="42">
        <f>PROTOKOŁY!N163</f>
        <v>0</v>
      </c>
      <c r="S165">
        <f t="shared" si="11"/>
        <v>500</v>
      </c>
      <c r="T165">
        <v>1.7099999999999999E-5</v>
      </c>
      <c r="U165" s="12">
        <v>162</v>
      </c>
    </row>
    <row r="166" spans="2:21">
      <c r="B166" s="29">
        <v>163</v>
      </c>
      <c r="C166" s="40">
        <f t="shared" si="8"/>
        <v>0</v>
      </c>
      <c r="D166" s="51" t="e">
        <f>VLOOKUP(C166,PROTOKOŁY!$B$2:$D$300,3,FALSE)</f>
        <v>#N/A</v>
      </c>
      <c r="E166" s="28">
        <f t="shared" si="9"/>
        <v>500.0000172</v>
      </c>
      <c r="O166" s="27">
        <f t="shared" si="10"/>
        <v>500.0000172</v>
      </c>
      <c r="P166">
        <f>PROTOKOŁY!B164</f>
        <v>0</v>
      </c>
      <c r="R166" s="42">
        <f>PROTOKOŁY!N164</f>
        <v>0</v>
      </c>
      <c r="S166">
        <f t="shared" si="11"/>
        <v>500</v>
      </c>
      <c r="T166">
        <v>1.7200000000000001E-5</v>
      </c>
      <c r="U166" s="12">
        <v>163</v>
      </c>
    </row>
    <row r="167" spans="2:21">
      <c r="B167" s="29">
        <v>164</v>
      </c>
      <c r="C167" s="40">
        <f t="shared" si="8"/>
        <v>0</v>
      </c>
      <c r="D167" s="51" t="e">
        <f>VLOOKUP(C167,PROTOKOŁY!$B$2:$D$300,3,FALSE)</f>
        <v>#N/A</v>
      </c>
      <c r="E167" s="28">
        <f t="shared" si="9"/>
        <v>500.00001730000002</v>
      </c>
      <c r="O167" s="27">
        <f t="shared" si="10"/>
        <v>500.00001730000002</v>
      </c>
      <c r="P167">
        <f>PROTOKOŁY!B165</f>
        <v>0</v>
      </c>
      <c r="R167" s="42">
        <f>PROTOKOŁY!N165</f>
        <v>0</v>
      </c>
      <c r="S167">
        <f t="shared" si="11"/>
        <v>500</v>
      </c>
      <c r="T167">
        <v>1.73E-5</v>
      </c>
      <c r="U167" s="12">
        <v>164</v>
      </c>
    </row>
    <row r="168" spans="2:21">
      <c r="B168" s="29">
        <v>165</v>
      </c>
      <c r="C168" s="40">
        <f t="shared" si="8"/>
        <v>0</v>
      </c>
      <c r="D168" s="51" t="e">
        <f>VLOOKUP(C168,PROTOKOŁY!$B$2:$D$300,3,FALSE)</f>
        <v>#N/A</v>
      </c>
      <c r="E168" s="28">
        <f t="shared" si="9"/>
        <v>500.00001739999999</v>
      </c>
      <c r="O168" s="27">
        <f t="shared" si="10"/>
        <v>500.00001739999999</v>
      </c>
      <c r="P168">
        <f>PROTOKOŁY!B166</f>
        <v>0</v>
      </c>
      <c r="R168" s="42">
        <f>PROTOKOŁY!N166</f>
        <v>0</v>
      </c>
      <c r="S168">
        <f t="shared" si="11"/>
        <v>500</v>
      </c>
      <c r="T168">
        <v>1.7399999999999999E-5</v>
      </c>
      <c r="U168" s="12">
        <v>165</v>
      </c>
    </row>
    <row r="169" spans="2:21">
      <c r="B169" s="29">
        <v>166</v>
      </c>
      <c r="C169" s="40">
        <f t="shared" si="8"/>
        <v>0</v>
      </c>
      <c r="D169" s="51" t="e">
        <f>VLOOKUP(C169,PROTOKOŁY!$B$2:$D$300,3,FALSE)</f>
        <v>#N/A</v>
      </c>
      <c r="E169" s="28">
        <f t="shared" si="9"/>
        <v>500.00001750000001</v>
      </c>
      <c r="O169" s="27">
        <f t="shared" si="10"/>
        <v>500.00001750000001</v>
      </c>
      <c r="P169">
        <f>PROTOKOŁY!B167</f>
        <v>0</v>
      </c>
      <c r="R169" s="42">
        <f>PROTOKOŁY!N167</f>
        <v>0</v>
      </c>
      <c r="S169">
        <f t="shared" si="11"/>
        <v>500</v>
      </c>
      <c r="T169">
        <v>1.7499999999999998E-5</v>
      </c>
      <c r="U169" s="12">
        <v>166</v>
      </c>
    </row>
    <row r="170" spans="2:21">
      <c r="B170" s="29">
        <v>167</v>
      </c>
      <c r="C170" s="40">
        <f t="shared" si="8"/>
        <v>0</v>
      </c>
      <c r="D170" s="51" t="e">
        <f>VLOOKUP(C170,PROTOKOŁY!$B$2:$D$300,3,FALSE)</f>
        <v>#N/A</v>
      </c>
      <c r="E170" s="28">
        <f t="shared" si="9"/>
        <v>500.00001759999998</v>
      </c>
      <c r="O170" s="27">
        <f t="shared" si="10"/>
        <v>500.00001759999998</v>
      </c>
      <c r="P170">
        <f>PROTOKOŁY!B168</f>
        <v>0</v>
      </c>
      <c r="R170" s="42">
        <f>PROTOKOŁY!N168</f>
        <v>0</v>
      </c>
      <c r="S170">
        <f t="shared" si="11"/>
        <v>500</v>
      </c>
      <c r="T170">
        <v>1.7600000000000001E-5</v>
      </c>
      <c r="U170" s="12">
        <v>167</v>
      </c>
    </row>
    <row r="171" spans="2:21">
      <c r="B171" s="29">
        <v>168</v>
      </c>
      <c r="C171" s="40">
        <f t="shared" si="8"/>
        <v>0</v>
      </c>
      <c r="D171" s="51" t="e">
        <f>VLOOKUP(C171,PROTOKOŁY!$B$2:$D$300,3,FALSE)</f>
        <v>#N/A</v>
      </c>
      <c r="E171" s="28">
        <f t="shared" si="9"/>
        <v>500.0000177</v>
      </c>
      <c r="O171" s="27">
        <f t="shared" si="10"/>
        <v>500.0000177</v>
      </c>
      <c r="P171">
        <f>PROTOKOŁY!B169</f>
        <v>0</v>
      </c>
      <c r="R171" s="42">
        <f>PROTOKOŁY!N169</f>
        <v>0</v>
      </c>
      <c r="S171">
        <f t="shared" si="11"/>
        <v>500</v>
      </c>
      <c r="T171">
        <v>1.77E-5</v>
      </c>
      <c r="U171" s="12">
        <v>168</v>
      </c>
    </row>
    <row r="172" spans="2:21">
      <c r="B172" s="29">
        <v>169</v>
      </c>
      <c r="C172" s="40">
        <f t="shared" si="8"/>
        <v>0</v>
      </c>
      <c r="D172" s="51" t="e">
        <f>VLOOKUP(C172,PROTOKOŁY!$B$2:$D$300,3,FALSE)</f>
        <v>#N/A</v>
      </c>
      <c r="E172" s="28">
        <f t="shared" si="9"/>
        <v>500.00001780000002</v>
      </c>
      <c r="O172" s="27">
        <f t="shared" si="10"/>
        <v>500.00001780000002</v>
      </c>
      <c r="P172">
        <f>PROTOKOŁY!B170</f>
        <v>0</v>
      </c>
      <c r="R172" s="42">
        <f>PROTOKOŁY!N170</f>
        <v>0</v>
      </c>
      <c r="S172">
        <f t="shared" si="11"/>
        <v>500</v>
      </c>
      <c r="T172">
        <v>1.7799999999999999E-5</v>
      </c>
      <c r="U172" s="12">
        <v>169</v>
      </c>
    </row>
    <row r="173" spans="2:21">
      <c r="B173" s="29">
        <v>170</v>
      </c>
      <c r="C173" s="40">
        <f t="shared" si="8"/>
        <v>0</v>
      </c>
      <c r="D173" s="51" t="e">
        <f>VLOOKUP(C173,PROTOKOŁY!$B$2:$D$300,3,FALSE)</f>
        <v>#N/A</v>
      </c>
      <c r="E173" s="28">
        <f t="shared" si="9"/>
        <v>500.00001789999999</v>
      </c>
      <c r="O173" s="27">
        <f t="shared" si="10"/>
        <v>500.00001789999999</v>
      </c>
      <c r="P173">
        <f>PROTOKOŁY!B171</f>
        <v>0</v>
      </c>
      <c r="R173" s="42">
        <f>PROTOKOŁY!N171</f>
        <v>0</v>
      </c>
      <c r="S173">
        <f t="shared" si="11"/>
        <v>500</v>
      </c>
      <c r="T173">
        <v>1.7900000000000001E-5</v>
      </c>
      <c r="U173" s="12">
        <v>170</v>
      </c>
    </row>
    <row r="174" spans="2:21">
      <c r="B174" s="29">
        <v>171</v>
      </c>
      <c r="C174" s="40">
        <f t="shared" si="8"/>
        <v>0</v>
      </c>
      <c r="D174" s="51" t="e">
        <f>VLOOKUP(C174,PROTOKOŁY!$B$2:$D$300,3,FALSE)</f>
        <v>#N/A</v>
      </c>
      <c r="E174" s="28">
        <f t="shared" si="9"/>
        <v>500.00001800000001</v>
      </c>
      <c r="O174" s="27">
        <f t="shared" si="10"/>
        <v>500.00001800000001</v>
      </c>
      <c r="P174">
        <f>PROTOKOŁY!B172</f>
        <v>0</v>
      </c>
      <c r="R174" s="42">
        <f>PROTOKOŁY!N172</f>
        <v>0</v>
      </c>
      <c r="S174">
        <f t="shared" si="11"/>
        <v>500</v>
      </c>
      <c r="T174">
        <v>1.8E-5</v>
      </c>
      <c r="U174" s="12">
        <v>171</v>
      </c>
    </row>
    <row r="175" spans="2:21">
      <c r="B175" s="29">
        <v>172</v>
      </c>
      <c r="C175" s="40">
        <f t="shared" si="8"/>
        <v>0</v>
      </c>
      <c r="D175" s="51" t="e">
        <f>VLOOKUP(C175,PROTOKOŁY!$B$2:$D$300,3,FALSE)</f>
        <v>#N/A</v>
      </c>
      <c r="E175" s="28">
        <f t="shared" si="9"/>
        <v>500.00001809999998</v>
      </c>
      <c r="O175" s="27">
        <f t="shared" si="10"/>
        <v>500.00001809999998</v>
      </c>
      <c r="P175">
        <f>PROTOKOŁY!B173</f>
        <v>0</v>
      </c>
      <c r="R175" s="42">
        <f>PROTOKOŁY!N173</f>
        <v>0</v>
      </c>
      <c r="S175">
        <f t="shared" si="11"/>
        <v>500</v>
      </c>
      <c r="T175">
        <v>1.8099999999999999E-5</v>
      </c>
      <c r="U175" s="12">
        <v>172</v>
      </c>
    </row>
    <row r="176" spans="2:21">
      <c r="B176" s="29">
        <v>173</v>
      </c>
      <c r="C176" s="40">
        <f t="shared" si="8"/>
        <v>0</v>
      </c>
      <c r="D176" s="51" t="e">
        <f>VLOOKUP(C176,PROTOKOŁY!$B$2:$D$300,3,FALSE)</f>
        <v>#N/A</v>
      </c>
      <c r="E176" s="28">
        <f t="shared" si="9"/>
        <v>500.0000182</v>
      </c>
      <c r="O176" s="27">
        <f t="shared" si="10"/>
        <v>500.0000182</v>
      </c>
      <c r="P176">
        <f>PROTOKOŁY!B174</f>
        <v>0</v>
      </c>
      <c r="R176" s="42">
        <f>PROTOKOŁY!N174</f>
        <v>0</v>
      </c>
      <c r="S176">
        <f t="shared" si="11"/>
        <v>500</v>
      </c>
      <c r="T176">
        <v>1.8199999999999999E-5</v>
      </c>
      <c r="U176" s="12">
        <v>173</v>
      </c>
    </row>
    <row r="177" spans="2:21">
      <c r="B177" s="29">
        <v>174</v>
      </c>
      <c r="C177" s="40">
        <f t="shared" si="8"/>
        <v>0</v>
      </c>
      <c r="D177" s="51" t="e">
        <f>VLOOKUP(C177,PROTOKOŁY!$B$2:$D$300,3,FALSE)</f>
        <v>#N/A</v>
      </c>
      <c r="E177" s="28">
        <f t="shared" si="9"/>
        <v>500.00001830000002</v>
      </c>
      <c r="O177" s="27">
        <f t="shared" si="10"/>
        <v>500.00001830000002</v>
      </c>
      <c r="P177">
        <f>PROTOKOŁY!B175</f>
        <v>0</v>
      </c>
      <c r="R177" s="42">
        <f>PROTOKOŁY!N175</f>
        <v>0</v>
      </c>
      <c r="S177">
        <f t="shared" si="11"/>
        <v>500</v>
      </c>
      <c r="T177">
        <v>1.8300000000000001E-5</v>
      </c>
      <c r="U177" s="12">
        <v>174</v>
      </c>
    </row>
    <row r="178" spans="2:21">
      <c r="B178" s="29">
        <v>175</v>
      </c>
      <c r="C178" s="40">
        <f t="shared" si="8"/>
        <v>0</v>
      </c>
      <c r="D178" s="51" t="e">
        <f>VLOOKUP(C178,PROTOKOŁY!$B$2:$D$300,3,FALSE)</f>
        <v>#N/A</v>
      </c>
      <c r="E178" s="28">
        <f t="shared" si="9"/>
        <v>500.00001839999999</v>
      </c>
      <c r="O178" s="27">
        <f t="shared" si="10"/>
        <v>500.00001839999999</v>
      </c>
      <c r="P178">
        <f>PROTOKOŁY!B176</f>
        <v>0</v>
      </c>
      <c r="R178" s="42">
        <f>PROTOKOŁY!N176</f>
        <v>0</v>
      </c>
      <c r="S178">
        <f t="shared" si="11"/>
        <v>500</v>
      </c>
      <c r="T178">
        <v>1.84E-5</v>
      </c>
      <c r="U178" s="12">
        <v>175</v>
      </c>
    </row>
    <row r="179" spans="2:21">
      <c r="B179" s="29">
        <v>176</v>
      </c>
      <c r="C179" s="40">
        <f t="shared" si="8"/>
        <v>0</v>
      </c>
      <c r="D179" s="51" t="e">
        <f>VLOOKUP(C179,PROTOKOŁY!$B$2:$D$300,3,FALSE)</f>
        <v>#N/A</v>
      </c>
      <c r="E179" s="28">
        <f t="shared" si="9"/>
        <v>500.00001850000001</v>
      </c>
      <c r="O179" s="27">
        <f t="shared" si="10"/>
        <v>500.00001850000001</v>
      </c>
      <c r="P179">
        <f>PROTOKOŁY!B177</f>
        <v>0</v>
      </c>
      <c r="R179" s="42">
        <f>PROTOKOŁY!N177</f>
        <v>0</v>
      </c>
      <c r="S179">
        <f t="shared" si="11"/>
        <v>500</v>
      </c>
      <c r="T179">
        <v>1.8499999999999999E-5</v>
      </c>
      <c r="U179" s="12">
        <v>176</v>
      </c>
    </row>
    <row r="180" spans="2:21">
      <c r="B180" s="29">
        <v>177</v>
      </c>
      <c r="C180" s="40">
        <f t="shared" si="8"/>
        <v>0</v>
      </c>
      <c r="D180" s="51" t="e">
        <f>VLOOKUP(C180,PROTOKOŁY!$B$2:$D$300,3,FALSE)</f>
        <v>#N/A</v>
      </c>
      <c r="E180" s="28">
        <f t="shared" si="9"/>
        <v>500.00001859999998</v>
      </c>
      <c r="O180" s="27">
        <f t="shared" si="10"/>
        <v>500.00001859999998</v>
      </c>
      <c r="P180">
        <f>PROTOKOŁY!B178</f>
        <v>0</v>
      </c>
      <c r="R180" s="42">
        <f>PROTOKOŁY!N178</f>
        <v>0</v>
      </c>
      <c r="S180">
        <f t="shared" si="11"/>
        <v>500</v>
      </c>
      <c r="T180">
        <v>1.8600000000000001E-5</v>
      </c>
      <c r="U180" s="12">
        <v>177</v>
      </c>
    </row>
    <row r="181" spans="2:21">
      <c r="B181" s="29">
        <v>178</v>
      </c>
      <c r="C181" s="40">
        <f t="shared" si="8"/>
        <v>0</v>
      </c>
      <c r="D181" s="51" t="e">
        <f>VLOOKUP(C181,PROTOKOŁY!$B$2:$D$300,3,FALSE)</f>
        <v>#N/A</v>
      </c>
      <c r="E181" s="28">
        <f t="shared" si="9"/>
        <v>500.0000187</v>
      </c>
      <c r="O181" s="27">
        <f t="shared" si="10"/>
        <v>500.0000187</v>
      </c>
      <c r="P181">
        <f>PROTOKOŁY!B179</f>
        <v>0</v>
      </c>
      <c r="R181" s="42">
        <f>PROTOKOŁY!N179</f>
        <v>0</v>
      </c>
      <c r="S181">
        <f t="shared" si="11"/>
        <v>500</v>
      </c>
      <c r="T181">
        <v>1.8700000000000001E-5</v>
      </c>
      <c r="U181" s="12">
        <v>178</v>
      </c>
    </row>
    <row r="182" spans="2:21">
      <c r="B182" s="29">
        <v>179</v>
      </c>
      <c r="C182" s="40">
        <f t="shared" si="8"/>
        <v>0</v>
      </c>
      <c r="D182" s="51" t="e">
        <f>VLOOKUP(C182,PROTOKOŁY!$B$2:$D$300,3,FALSE)</f>
        <v>#N/A</v>
      </c>
      <c r="E182" s="28">
        <f t="shared" si="9"/>
        <v>500.00001880000002</v>
      </c>
      <c r="O182" s="27">
        <f t="shared" si="10"/>
        <v>500.00001880000002</v>
      </c>
      <c r="P182">
        <f>PROTOKOŁY!B180</f>
        <v>0</v>
      </c>
      <c r="R182" s="42">
        <f>PROTOKOŁY!N180</f>
        <v>0</v>
      </c>
      <c r="S182">
        <f t="shared" si="11"/>
        <v>500</v>
      </c>
      <c r="T182">
        <v>1.88E-5</v>
      </c>
      <c r="U182" s="12">
        <v>179</v>
      </c>
    </row>
    <row r="183" spans="2:21">
      <c r="B183" s="29">
        <v>180</v>
      </c>
      <c r="C183" s="40">
        <f t="shared" si="8"/>
        <v>0</v>
      </c>
      <c r="D183" s="51" t="e">
        <f>VLOOKUP(C183,PROTOKOŁY!$B$2:$D$300,3,FALSE)</f>
        <v>#N/A</v>
      </c>
      <c r="E183" s="28">
        <f t="shared" si="9"/>
        <v>500.00001889999999</v>
      </c>
      <c r="O183" s="27">
        <f t="shared" si="10"/>
        <v>500.00001889999999</v>
      </c>
      <c r="P183">
        <f>PROTOKOŁY!B181</f>
        <v>0</v>
      </c>
      <c r="R183" s="42">
        <f>PROTOKOŁY!N181</f>
        <v>0</v>
      </c>
      <c r="S183">
        <f t="shared" si="11"/>
        <v>500</v>
      </c>
      <c r="T183">
        <v>1.8899999999999999E-5</v>
      </c>
      <c r="U183" s="12">
        <v>180</v>
      </c>
    </row>
    <row r="184" spans="2:21">
      <c r="B184" s="29">
        <v>181</v>
      </c>
      <c r="C184" s="40">
        <f t="shared" si="8"/>
        <v>0</v>
      </c>
      <c r="D184" s="51" t="e">
        <f>VLOOKUP(C184,PROTOKOŁY!$B$2:$D$300,3,FALSE)</f>
        <v>#N/A</v>
      </c>
      <c r="E184" s="28">
        <f t="shared" si="9"/>
        <v>500.00001900000001</v>
      </c>
      <c r="O184" s="27">
        <f t="shared" si="10"/>
        <v>500.00001900000001</v>
      </c>
      <c r="P184">
        <f>PROTOKOŁY!B182</f>
        <v>0</v>
      </c>
      <c r="R184" s="42">
        <f>PROTOKOŁY!N182</f>
        <v>0</v>
      </c>
      <c r="S184">
        <f t="shared" si="11"/>
        <v>500</v>
      </c>
      <c r="T184">
        <v>1.9000000000000001E-5</v>
      </c>
      <c r="U184" s="12">
        <v>181</v>
      </c>
    </row>
    <row r="185" spans="2:21">
      <c r="B185" s="29">
        <v>182</v>
      </c>
      <c r="C185" s="40">
        <f t="shared" si="8"/>
        <v>0</v>
      </c>
      <c r="D185" s="51" t="e">
        <f>VLOOKUP(C185,PROTOKOŁY!$B$2:$D$300,3,FALSE)</f>
        <v>#N/A</v>
      </c>
      <c r="E185" s="28">
        <f t="shared" si="9"/>
        <v>500.00001909999997</v>
      </c>
      <c r="O185" s="27">
        <f t="shared" si="10"/>
        <v>500.00001909999997</v>
      </c>
      <c r="P185">
        <f>PROTOKOŁY!B183</f>
        <v>0</v>
      </c>
      <c r="R185" s="42">
        <f>PROTOKOŁY!N183</f>
        <v>0</v>
      </c>
      <c r="S185">
        <f t="shared" si="11"/>
        <v>500</v>
      </c>
      <c r="T185">
        <v>1.91E-5</v>
      </c>
      <c r="U185" s="12">
        <v>182</v>
      </c>
    </row>
    <row r="186" spans="2:21">
      <c r="B186" s="29">
        <v>183</v>
      </c>
      <c r="C186" s="40">
        <f t="shared" si="8"/>
        <v>0</v>
      </c>
      <c r="D186" s="51" t="e">
        <f>VLOOKUP(C186,PROTOKOŁY!$B$2:$D$300,3,FALSE)</f>
        <v>#N/A</v>
      </c>
      <c r="E186" s="28">
        <f t="shared" si="9"/>
        <v>500.0000192</v>
      </c>
      <c r="O186" s="27">
        <f t="shared" si="10"/>
        <v>500.0000192</v>
      </c>
      <c r="P186">
        <f>PROTOKOŁY!B184</f>
        <v>0</v>
      </c>
      <c r="R186" s="42">
        <f>PROTOKOŁY!N184</f>
        <v>0</v>
      </c>
      <c r="S186">
        <f t="shared" si="11"/>
        <v>500</v>
      </c>
      <c r="T186">
        <v>1.9199999999999999E-5</v>
      </c>
      <c r="U186" s="12">
        <v>183</v>
      </c>
    </row>
    <row r="187" spans="2:21">
      <c r="B187" s="29">
        <v>184</v>
      </c>
      <c r="C187" s="40">
        <f t="shared" si="8"/>
        <v>0</v>
      </c>
      <c r="D187" s="51" t="e">
        <f>VLOOKUP(C187,PROTOKOŁY!$B$2:$D$300,3,FALSE)</f>
        <v>#N/A</v>
      </c>
      <c r="E187" s="28">
        <f t="shared" si="9"/>
        <v>500.00001930000002</v>
      </c>
      <c r="O187" s="27">
        <f t="shared" si="10"/>
        <v>500.00001930000002</v>
      </c>
      <c r="P187">
        <f>PROTOKOŁY!B185</f>
        <v>0</v>
      </c>
      <c r="R187" s="42">
        <f>PROTOKOŁY!N185</f>
        <v>0</v>
      </c>
      <c r="S187">
        <f t="shared" si="11"/>
        <v>500</v>
      </c>
      <c r="T187">
        <v>1.9299999999999998E-5</v>
      </c>
      <c r="U187" s="12">
        <v>184</v>
      </c>
    </row>
    <row r="188" spans="2:21">
      <c r="B188" s="29">
        <v>185</v>
      </c>
      <c r="C188" s="40">
        <f t="shared" si="8"/>
        <v>0</v>
      </c>
      <c r="D188" s="51" t="e">
        <f>VLOOKUP(C188,PROTOKOŁY!$B$2:$D$300,3,FALSE)</f>
        <v>#N/A</v>
      </c>
      <c r="E188" s="28">
        <f t="shared" si="9"/>
        <v>500.00001939999999</v>
      </c>
      <c r="O188" s="27">
        <f t="shared" si="10"/>
        <v>500.00001939999999</v>
      </c>
      <c r="P188">
        <f>PROTOKOŁY!B186</f>
        <v>0</v>
      </c>
      <c r="R188" s="42">
        <f>PROTOKOŁY!N186</f>
        <v>0</v>
      </c>
      <c r="S188">
        <f t="shared" si="11"/>
        <v>500</v>
      </c>
      <c r="T188">
        <v>1.9400000000000001E-5</v>
      </c>
      <c r="U188" s="12">
        <v>185</v>
      </c>
    </row>
    <row r="189" spans="2:21">
      <c r="B189" s="29">
        <v>186</v>
      </c>
      <c r="C189" s="40">
        <f t="shared" si="8"/>
        <v>0</v>
      </c>
      <c r="D189" s="51" t="e">
        <f>VLOOKUP(C189,PROTOKOŁY!$B$2:$D$300,3,FALSE)</f>
        <v>#N/A</v>
      </c>
      <c r="E189" s="28">
        <f t="shared" si="9"/>
        <v>500.00001950000001</v>
      </c>
      <c r="O189" s="27">
        <f t="shared" si="10"/>
        <v>500.00001950000001</v>
      </c>
      <c r="P189">
        <f>PROTOKOŁY!B187</f>
        <v>0</v>
      </c>
      <c r="R189" s="42">
        <f>PROTOKOŁY!N187</f>
        <v>0</v>
      </c>
      <c r="S189">
        <f t="shared" si="11"/>
        <v>500</v>
      </c>
      <c r="T189">
        <v>1.95E-5</v>
      </c>
      <c r="U189" s="12">
        <v>186</v>
      </c>
    </row>
    <row r="190" spans="2:21">
      <c r="B190" s="29">
        <v>187</v>
      </c>
      <c r="C190" s="40">
        <f t="shared" si="8"/>
        <v>0</v>
      </c>
      <c r="D190" s="51" t="e">
        <f>VLOOKUP(C190,PROTOKOŁY!$B$2:$D$300,3,FALSE)</f>
        <v>#N/A</v>
      </c>
      <c r="E190" s="28">
        <f t="shared" si="9"/>
        <v>500.00001959999997</v>
      </c>
      <c r="O190" s="27">
        <f t="shared" si="10"/>
        <v>500.00001959999997</v>
      </c>
      <c r="P190">
        <f>PROTOKOŁY!B188</f>
        <v>0</v>
      </c>
      <c r="R190" s="42">
        <f>PROTOKOŁY!N188</f>
        <v>0</v>
      </c>
      <c r="S190">
        <f t="shared" si="11"/>
        <v>500</v>
      </c>
      <c r="T190">
        <v>1.9599999999999999E-5</v>
      </c>
      <c r="U190" s="12">
        <v>187</v>
      </c>
    </row>
    <row r="191" spans="2:21">
      <c r="B191" s="29">
        <v>188</v>
      </c>
      <c r="C191" s="40">
        <f t="shared" si="8"/>
        <v>0</v>
      </c>
      <c r="D191" s="51" t="e">
        <f>VLOOKUP(C191,PROTOKOŁY!$B$2:$D$300,3,FALSE)</f>
        <v>#N/A</v>
      </c>
      <c r="E191" s="28">
        <f t="shared" si="9"/>
        <v>500.0000197</v>
      </c>
      <c r="O191" s="27">
        <f t="shared" si="10"/>
        <v>500.0000197</v>
      </c>
      <c r="P191">
        <f>PROTOKOŁY!B189</f>
        <v>0</v>
      </c>
      <c r="R191" s="42">
        <f>PROTOKOŁY!N189</f>
        <v>0</v>
      </c>
      <c r="S191">
        <f t="shared" si="11"/>
        <v>500</v>
      </c>
      <c r="T191">
        <v>1.9700000000000001E-5</v>
      </c>
      <c r="U191" s="12">
        <v>188</v>
      </c>
    </row>
    <row r="192" spans="2:21">
      <c r="B192" s="29">
        <v>189</v>
      </c>
      <c r="C192" s="40">
        <f t="shared" si="8"/>
        <v>0</v>
      </c>
      <c r="D192" s="51" t="e">
        <f>VLOOKUP(C192,PROTOKOŁY!$B$2:$D$300,3,FALSE)</f>
        <v>#N/A</v>
      </c>
      <c r="E192" s="28">
        <f t="shared" si="9"/>
        <v>500.00001980000002</v>
      </c>
      <c r="O192" s="27">
        <f t="shared" si="10"/>
        <v>500.00001980000002</v>
      </c>
      <c r="P192">
        <f>PROTOKOŁY!B190</f>
        <v>0</v>
      </c>
      <c r="R192" s="42">
        <f>PROTOKOŁY!N190</f>
        <v>0</v>
      </c>
      <c r="S192">
        <f t="shared" si="11"/>
        <v>500</v>
      </c>
      <c r="T192">
        <v>1.98E-5</v>
      </c>
      <c r="U192" s="12">
        <v>189</v>
      </c>
    </row>
    <row r="193" spans="2:21">
      <c r="B193" s="29">
        <v>190</v>
      </c>
      <c r="C193" s="40">
        <f t="shared" si="8"/>
        <v>0</v>
      </c>
      <c r="D193" s="51" t="e">
        <f>VLOOKUP(C193,PROTOKOŁY!$B$2:$D$300,3,FALSE)</f>
        <v>#N/A</v>
      </c>
      <c r="E193" s="28">
        <f t="shared" si="9"/>
        <v>500.00001989999998</v>
      </c>
      <c r="O193" s="27">
        <f t="shared" si="10"/>
        <v>500.00001989999998</v>
      </c>
      <c r="P193">
        <f>PROTOKOŁY!B191</f>
        <v>0</v>
      </c>
      <c r="R193" s="42">
        <f>PROTOKOŁY!N191</f>
        <v>0</v>
      </c>
      <c r="S193">
        <f t="shared" si="11"/>
        <v>500</v>
      </c>
      <c r="T193">
        <v>1.9899999999999999E-5</v>
      </c>
      <c r="U193" s="12">
        <v>190</v>
      </c>
    </row>
    <row r="194" spans="2:21">
      <c r="B194" s="29">
        <v>191</v>
      </c>
      <c r="C194" s="40">
        <f t="shared" si="8"/>
        <v>0</v>
      </c>
      <c r="D194" s="51" t="e">
        <f>VLOOKUP(C194,PROTOKOŁY!$B$2:$D$300,3,FALSE)</f>
        <v>#N/A</v>
      </c>
      <c r="E194" s="28">
        <f t="shared" si="9"/>
        <v>500.00002000000001</v>
      </c>
      <c r="O194" s="27">
        <f t="shared" si="10"/>
        <v>500.00002000000001</v>
      </c>
      <c r="P194">
        <f>PROTOKOŁY!B192</f>
        <v>0</v>
      </c>
      <c r="R194" s="42">
        <f>PROTOKOŁY!N192</f>
        <v>0</v>
      </c>
      <c r="S194">
        <f t="shared" si="11"/>
        <v>500</v>
      </c>
      <c r="T194">
        <v>1.9999999999999998E-5</v>
      </c>
      <c r="U194" s="12">
        <v>191</v>
      </c>
    </row>
    <row r="195" spans="2:21">
      <c r="B195" s="29">
        <v>192</v>
      </c>
      <c r="C195" s="40">
        <f t="shared" si="8"/>
        <v>0</v>
      </c>
      <c r="D195" s="51" t="e">
        <f>VLOOKUP(C195,PROTOKOŁY!$B$2:$D$300,3,FALSE)</f>
        <v>#N/A</v>
      </c>
      <c r="E195" s="28">
        <f t="shared" si="9"/>
        <v>500.00002009999997</v>
      </c>
      <c r="O195" s="27">
        <f t="shared" si="10"/>
        <v>500.00002009999997</v>
      </c>
      <c r="P195">
        <f>PROTOKOŁY!B193</f>
        <v>0</v>
      </c>
      <c r="R195" s="42">
        <f>PROTOKOŁY!N193</f>
        <v>0</v>
      </c>
      <c r="S195">
        <f t="shared" si="11"/>
        <v>500</v>
      </c>
      <c r="T195">
        <v>2.0100000000000001E-5</v>
      </c>
      <c r="U195" s="12">
        <v>192</v>
      </c>
    </row>
    <row r="196" spans="2:21">
      <c r="B196" s="29">
        <v>193</v>
      </c>
      <c r="C196" s="40">
        <f t="shared" ref="C196:C260" si="12">VLOOKUP(E196,O$4:P$260,2,FALSE)</f>
        <v>0</v>
      </c>
      <c r="D196" s="51" t="e">
        <f>VLOOKUP(C196,PROTOKOŁY!$B$2:$D$300,3,FALSE)</f>
        <v>#N/A</v>
      </c>
      <c r="E196" s="28">
        <f t="shared" ref="E196:E260" si="13">SMALL(O$4:O$260,U196)</f>
        <v>500.00002019999999</v>
      </c>
      <c r="O196" s="27">
        <f t="shared" si="10"/>
        <v>500.00002019999999</v>
      </c>
      <c r="P196">
        <f>PROTOKOŁY!B194</f>
        <v>0</v>
      </c>
      <c r="R196" s="42">
        <f>PROTOKOŁY!N194</f>
        <v>0</v>
      </c>
      <c r="S196">
        <f t="shared" si="11"/>
        <v>500</v>
      </c>
      <c r="T196">
        <v>2.02E-5</v>
      </c>
      <c r="U196" s="12">
        <v>193</v>
      </c>
    </row>
    <row r="197" spans="2:21">
      <c r="B197" s="29">
        <v>194</v>
      </c>
      <c r="C197" s="40">
        <f t="shared" si="12"/>
        <v>0</v>
      </c>
      <c r="D197" s="51" t="e">
        <f>VLOOKUP(C197,PROTOKOŁY!$B$2:$D$300,3,FALSE)</f>
        <v>#N/A</v>
      </c>
      <c r="E197" s="28">
        <f t="shared" si="13"/>
        <v>500.00002030000002</v>
      </c>
      <c r="O197" s="27">
        <f t="shared" ref="O197:O260" si="14">S197+T197</f>
        <v>500.00002030000002</v>
      </c>
      <c r="P197">
        <f>PROTOKOŁY!B195</f>
        <v>0</v>
      </c>
      <c r="R197" s="42">
        <f>PROTOKOŁY!N195</f>
        <v>0</v>
      </c>
      <c r="S197">
        <f t="shared" ref="S197:S260" si="15">IF(R197=0,500,R197)</f>
        <v>500</v>
      </c>
      <c r="T197">
        <v>2.0299999999999999E-5</v>
      </c>
      <c r="U197" s="12">
        <v>194</v>
      </c>
    </row>
    <row r="198" spans="2:21">
      <c r="B198" s="29">
        <v>195</v>
      </c>
      <c r="C198" s="40">
        <f t="shared" si="12"/>
        <v>0</v>
      </c>
      <c r="D198" s="51" t="e">
        <f>VLOOKUP(C198,PROTOKOŁY!$B$2:$D$300,3,FALSE)</f>
        <v>#N/A</v>
      </c>
      <c r="E198" s="28">
        <f t="shared" si="13"/>
        <v>500.00002039999998</v>
      </c>
      <c r="O198" s="27">
        <f t="shared" si="14"/>
        <v>500.00002039999998</v>
      </c>
      <c r="P198">
        <f>PROTOKOŁY!B196</f>
        <v>0</v>
      </c>
      <c r="R198" s="42">
        <f>PROTOKOŁY!N196</f>
        <v>0</v>
      </c>
      <c r="S198">
        <f t="shared" si="15"/>
        <v>500</v>
      </c>
      <c r="T198">
        <v>2.0400000000000001E-5</v>
      </c>
      <c r="U198" s="12">
        <v>195</v>
      </c>
    </row>
    <row r="199" spans="2:21">
      <c r="B199" s="29">
        <v>196</v>
      </c>
      <c r="C199" s="40">
        <f t="shared" si="12"/>
        <v>0</v>
      </c>
      <c r="D199" s="51" t="e">
        <f>VLOOKUP(C199,PROTOKOŁY!$B$2:$D$300,3,FALSE)</f>
        <v>#N/A</v>
      </c>
      <c r="E199" s="28">
        <f t="shared" si="13"/>
        <v>500.00002050000001</v>
      </c>
      <c r="O199" s="27">
        <f t="shared" si="14"/>
        <v>500.00002050000001</v>
      </c>
      <c r="P199">
        <f>PROTOKOŁY!B197</f>
        <v>0</v>
      </c>
      <c r="R199" s="42">
        <f>PROTOKOŁY!N197</f>
        <v>0</v>
      </c>
      <c r="S199">
        <f t="shared" si="15"/>
        <v>500</v>
      </c>
      <c r="T199">
        <v>2.05E-5</v>
      </c>
      <c r="U199" s="12">
        <v>196</v>
      </c>
    </row>
    <row r="200" spans="2:21">
      <c r="B200" s="29">
        <v>197</v>
      </c>
      <c r="C200" s="40">
        <f t="shared" si="12"/>
        <v>0</v>
      </c>
      <c r="D200" s="51" t="e">
        <f>VLOOKUP(C200,PROTOKOŁY!$B$2:$D$300,3,FALSE)</f>
        <v>#N/A</v>
      </c>
      <c r="E200" s="28">
        <f t="shared" si="13"/>
        <v>500.00002060000003</v>
      </c>
      <c r="O200" s="27">
        <f t="shared" si="14"/>
        <v>500.00002060000003</v>
      </c>
      <c r="P200">
        <f>PROTOKOŁY!B198</f>
        <v>0</v>
      </c>
      <c r="R200" s="42">
        <f>PROTOKOŁY!N198</f>
        <v>0</v>
      </c>
      <c r="S200">
        <f t="shared" si="15"/>
        <v>500</v>
      </c>
      <c r="T200">
        <v>2.0599999999999999E-5</v>
      </c>
      <c r="U200" s="12">
        <v>197</v>
      </c>
    </row>
    <row r="201" spans="2:21">
      <c r="B201" s="29">
        <v>198</v>
      </c>
      <c r="C201" s="40">
        <f t="shared" si="12"/>
        <v>0</v>
      </c>
      <c r="D201" s="51" t="e">
        <f>VLOOKUP(C201,PROTOKOŁY!$B$2:$D$300,3,FALSE)</f>
        <v>#N/A</v>
      </c>
      <c r="E201" s="28">
        <f t="shared" si="13"/>
        <v>500.00002069999999</v>
      </c>
      <c r="O201" s="27">
        <f t="shared" si="14"/>
        <v>500.00002069999999</v>
      </c>
      <c r="P201">
        <f>PROTOKOŁY!B199</f>
        <v>0</v>
      </c>
      <c r="R201" s="42">
        <f>PROTOKOŁY!N199</f>
        <v>0</v>
      </c>
      <c r="S201">
        <f t="shared" si="15"/>
        <v>500</v>
      </c>
      <c r="T201">
        <v>2.0699999999999998E-5</v>
      </c>
      <c r="U201" s="12">
        <v>198</v>
      </c>
    </row>
    <row r="202" spans="2:21">
      <c r="B202" s="29">
        <v>199</v>
      </c>
      <c r="C202" s="40">
        <f t="shared" si="12"/>
        <v>0</v>
      </c>
      <c r="D202" s="51" t="e">
        <f>VLOOKUP(C202,PROTOKOŁY!$B$2:$D$300,3,FALSE)</f>
        <v>#N/A</v>
      </c>
      <c r="E202" s="28">
        <f t="shared" si="13"/>
        <v>500.00002080000002</v>
      </c>
      <c r="O202" s="27">
        <f t="shared" si="14"/>
        <v>500.00002080000002</v>
      </c>
      <c r="P202">
        <f>PROTOKOŁY!B200</f>
        <v>0</v>
      </c>
      <c r="R202" s="42">
        <f>PROTOKOŁY!N200</f>
        <v>0</v>
      </c>
      <c r="S202">
        <f t="shared" si="15"/>
        <v>500</v>
      </c>
      <c r="T202">
        <v>2.0800000000000001E-5</v>
      </c>
      <c r="U202" s="12">
        <v>199</v>
      </c>
    </row>
    <row r="203" spans="2:21">
      <c r="B203" s="29">
        <v>200</v>
      </c>
      <c r="C203" s="40">
        <f t="shared" si="12"/>
        <v>0</v>
      </c>
      <c r="D203" s="51" t="e">
        <f>VLOOKUP(C203,PROTOKOŁY!$B$2:$D$300,3,FALSE)</f>
        <v>#N/A</v>
      </c>
      <c r="E203" s="28">
        <f t="shared" si="13"/>
        <v>500.00002089999998</v>
      </c>
      <c r="O203" s="27">
        <f t="shared" si="14"/>
        <v>500.00002089999998</v>
      </c>
      <c r="P203">
        <f>PROTOKOŁY!B201</f>
        <v>0</v>
      </c>
      <c r="R203" s="42">
        <f>PROTOKOŁY!N201</f>
        <v>0</v>
      </c>
      <c r="S203">
        <f t="shared" si="15"/>
        <v>500</v>
      </c>
      <c r="T203">
        <v>2.09E-5</v>
      </c>
      <c r="U203" s="12">
        <v>200</v>
      </c>
    </row>
    <row r="204" spans="2:21">
      <c r="B204" s="29">
        <v>201</v>
      </c>
      <c r="C204" s="40">
        <f t="shared" si="12"/>
        <v>0</v>
      </c>
      <c r="D204" s="51" t="e">
        <f>VLOOKUP(C204,PROTOKOŁY!$B$2:$D$300,3,FALSE)</f>
        <v>#N/A</v>
      </c>
      <c r="E204" s="28">
        <f t="shared" si="13"/>
        <v>500.000021</v>
      </c>
      <c r="O204" s="27">
        <f t="shared" si="14"/>
        <v>500.000021</v>
      </c>
      <c r="P204">
        <f>PROTOKOŁY!B202</f>
        <v>0</v>
      </c>
      <c r="R204" s="42">
        <f>PROTOKOŁY!N202</f>
        <v>0</v>
      </c>
      <c r="S204">
        <f t="shared" si="15"/>
        <v>500</v>
      </c>
      <c r="T204">
        <v>2.0999999999999999E-5</v>
      </c>
      <c r="U204" s="12">
        <v>201</v>
      </c>
    </row>
    <row r="205" spans="2:21">
      <c r="B205" s="29">
        <v>202</v>
      </c>
      <c r="C205" s="40">
        <f t="shared" si="12"/>
        <v>0</v>
      </c>
      <c r="D205" s="51" t="e">
        <f>VLOOKUP(C205,PROTOKOŁY!$B$2:$D$300,3,FALSE)</f>
        <v>#N/A</v>
      </c>
      <c r="E205" s="28">
        <f t="shared" si="13"/>
        <v>500.00002110000003</v>
      </c>
      <c r="O205" s="27">
        <f t="shared" si="14"/>
        <v>500.00002110000003</v>
      </c>
      <c r="P205">
        <f>PROTOKOŁY!B203</f>
        <v>0</v>
      </c>
      <c r="R205" s="42">
        <f>PROTOKOŁY!N203</f>
        <v>0</v>
      </c>
      <c r="S205">
        <f t="shared" si="15"/>
        <v>500</v>
      </c>
      <c r="T205">
        <v>2.1100000000000001E-5</v>
      </c>
      <c r="U205" s="12">
        <v>202</v>
      </c>
    </row>
    <row r="206" spans="2:21">
      <c r="B206" s="29">
        <v>203</v>
      </c>
      <c r="C206" s="40">
        <f t="shared" si="12"/>
        <v>0</v>
      </c>
      <c r="D206" s="51" t="e">
        <f>VLOOKUP(C206,PROTOKOŁY!$B$2:$D$300,3,FALSE)</f>
        <v>#N/A</v>
      </c>
      <c r="E206" s="28">
        <f t="shared" si="13"/>
        <v>500.00002119999999</v>
      </c>
      <c r="O206" s="27">
        <f t="shared" si="14"/>
        <v>500.00002119999999</v>
      </c>
      <c r="P206">
        <f>PROTOKOŁY!B204</f>
        <v>0</v>
      </c>
      <c r="R206" s="42">
        <f>PROTOKOŁY!N204</f>
        <v>0</v>
      </c>
      <c r="S206">
        <f t="shared" si="15"/>
        <v>500</v>
      </c>
      <c r="T206">
        <v>2.12E-5</v>
      </c>
      <c r="U206" s="12">
        <v>203</v>
      </c>
    </row>
    <row r="207" spans="2:21">
      <c r="B207" s="29">
        <v>204</v>
      </c>
      <c r="C207" s="40">
        <f t="shared" si="12"/>
        <v>0</v>
      </c>
      <c r="D207" s="51" t="e">
        <f>VLOOKUP(C207,PROTOKOŁY!$B$2:$D$300,3,FALSE)</f>
        <v>#N/A</v>
      </c>
      <c r="E207" s="28">
        <f t="shared" si="13"/>
        <v>500.00002130000001</v>
      </c>
      <c r="O207" s="27">
        <f t="shared" si="14"/>
        <v>500.00002130000001</v>
      </c>
      <c r="P207">
        <f>PROTOKOŁY!B205</f>
        <v>0</v>
      </c>
      <c r="R207" s="42">
        <f>PROTOKOŁY!N205</f>
        <v>0</v>
      </c>
      <c r="S207">
        <f t="shared" si="15"/>
        <v>500</v>
      </c>
      <c r="T207">
        <v>2.1299999999999999E-5</v>
      </c>
      <c r="U207" s="12">
        <v>204</v>
      </c>
    </row>
    <row r="208" spans="2:21">
      <c r="B208" s="29">
        <v>205</v>
      </c>
      <c r="C208" s="40">
        <f t="shared" si="12"/>
        <v>0</v>
      </c>
      <c r="D208" s="51" t="e">
        <f>VLOOKUP(C208,PROTOKOŁY!$B$2:$D$300,3,FALSE)</f>
        <v>#N/A</v>
      </c>
      <c r="E208" s="28">
        <f t="shared" si="13"/>
        <v>500.00002139999998</v>
      </c>
      <c r="O208" s="27">
        <f t="shared" si="14"/>
        <v>500.00002139999998</v>
      </c>
      <c r="P208">
        <f>PROTOKOŁY!B206</f>
        <v>0</v>
      </c>
      <c r="R208" s="42">
        <f>PROTOKOŁY!N206</f>
        <v>0</v>
      </c>
      <c r="S208">
        <f t="shared" si="15"/>
        <v>500</v>
      </c>
      <c r="T208">
        <v>2.1399999999999998E-5</v>
      </c>
      <c r="U208" s="12">
        <v>205</v>
      </c>
    </row>
    <row r="209" spans="2:21">
      <c r="B209" s="29">
        <v>206</v>
      </c>
      <c r="C209" s="40">
        <f t="shared" si="12"/>
        <v>0</v>
      </c>
      <c r="D209" s="51" t="e">
        <f>VLOOKUP(C209,PROTOKOŁY!$B$2:$D$300,3,FALSE)</f>
        <v>#N/A</v>
      </c>
      <c r="E209" s="28">
        <f t="shared" si="13"/>
        <v>500.0000215</v>
      </c>
      <c r="O209" s="27">
        <f t="shared" si="14"/>
        <v>500.0000215</v>
      </c>
      <c r="P209">
        <f>PROTOKOŁY!B207</f>
        <v>0</v>
      </c>
      <c r="R209" s="42">
        <f>PROTOKOŁY!N207</f>
        <v>0</v>
      </c>
      <c r="S209">
        <f t="shared" si="15"/>
        <v>500</v>
      </c>
      <c r="T209">
        <v>2.1500000000000001E-5</v>
      </c>
      <c r="U209" s="12">
        <v>206</v>
      </c>
    </row>
    <row r="210" spans="2:21">
      <c r="B210" s="29">
        <v>207</v>
      </c>
      <c r="C210" s="40">
        <f t="shared" si="12"/>
        <v>0</v>
      </c>
      <c r="D210" s="51" t="e">
        <f>VLOOKUP(C210,PROTOKOŁY!$B$2:$D$300,3,FALSE)</f>
        <v>#N/A</v>
      </c>
      <c r="E210" s="28">
        <f t="shared" si="13"/>
        <v>500.00002160000003</v>
      </c>
      <c r="O210" s="27">
        <f t="shared" si="14"/>
        <v>500.00002160000003</v>
      </c>
      <c r="P210">
        <f>PROTOKOŁY!B208</f>
        <v>0</v>
      </c>
      <c r="R210" s="42">
        <f>PROTOKOŁY!N208</f>
        <v>0</v>
      </c>
      <c r="S210">
        <f t="shared" si="15"/>
        <v>500</v>
      </c>
      <c r="T210">
        <v>2.16E-5</v>
      </c>
      <c r="U210" s="12">
        <v>207</v>
      </c>
    </row>
    <row r="211" spans="2:21">
      <c r="B211" s="29">
        <v>208</v>
      </c>
      <c r="C211" s="40">
        <f t="shared" si="12"/>
        <v>0</v>
      </c>
      <c r="D211" s="51" t="e">
        <f>VLOOKUP(C211,PROTOKOŁY!$B$2:$D$300,3,FALSE)</f>
        <v>#N/A</v>
      </c>
      <c r="E211" s="28">
        <f t="shared" si="13"/>
        <v>500.00002169999999</v>
      </c>
      <c r="O211" s="27">
        <f t="shared" si="14"/>
        <v>500.00002169999999</v>
      </c>
      <c r="P211">
        <f>PROTOKOŁY!B209</f>
        <v>0</v>
      </c>
      <c r="R211" s="42">
        <f>PROTOKOŁY!N209</f>
        <v>0</v>
      </c>
      <c r="S211">
        <f t="shared" si="15"/>
        <v>500</v>
      </c>
      <c r="T211">
        <v>2.1699999999999999E-5</v>
      </c>
      <c r="U211" s="12">
        <v>208</v>
      </c>
    </row>
    <row r="212" spans="2:21">
      <c r="B212" s="29">
        <v>209</v>
      </c>
      <c r="C212" s="40">
        <f t="shared" si="12"/>
        <v>0</v>
      </c>
      <c r="D212" s="51" t="e">
        <f>VLOOKUP(C212,PROTOKOŁY!$B$2:$D$300,3,FALSE)</f>
        <v>#N/A</v>
      </c>
      <c r="E212" s="28">
        <f t="shared" si="13"/>
        <v>500.00002180000001</v>
      </c>
      <c r="O212" s="27">
        <f t="shared" si="14"/>
        <v>500.00002180000001</v>
      </c>
      <c r="P212">
        <f>PROTOKOŁY!B210</f>
        <v>0</v>
      </c>
      <c r="R212" s="42">
        <f>PROTOKOŁY!N210</f>
        <v>0</v>
      </c>
      <c r="S212">
        <f t="shared" si="15"/>
        <v>500</v>
      </c>
      <c r="T212">
        <v>2.1799999999999998E-5</v>
      </c>
      <c r="U212" s="12">
        <v>209</v>
      </c>
    </row>
    <row r="213" spans="2:21">
      <c r="B213" s="29">
        <v>210</v>
      </c>
      <c r="C213" s="40">
        <f t="shared" si="12"/>
        <v>0</v>
      </c>
      <c r="D213" s="51" t="e">
        <f>VLOOKUP(C213,PROTOKOŁY!$B$2:$D$300,3,FALSE)</f>
        <v>#N/A</v>
      </c>
      <c r="E213" s="28">
        <f t="shared" si="13"/>
        <v>500.00002189999998</v>
      </c>
      <c r="O213" s="27">
        <f t="shared" si="14"/>
        <v>500.00002189999998</v>
      </c>
      <c r="P213">
        <f>PROTOKOŁY!B211</f>
        <v>0</v>
      </c>
      <c r="R213" s="42">
        <f>PROTOKOŁY!N211</f>
        <v>0</v>
      </c>
      <c r="S213">
        <f t="shared" si="15"/>
        <v>500</v>
      </c>
      <c r="T213">
        <v>2.19E-5</v>
      </c>
      <c r="U213" s="12">
        <v>210</v>
      </c>
    </row>
    <row r="214" spans="2:21">
      <c r="B214" s="29">
        <v>211</v>
      </c>
      <c r="C214" s="40">
        <f t="shared" si="12"/>
        <v>0</v>
      </c>
      <c r="D214" s="51" t="e">
        <f>VLOOKUP(C214,PROTOKOŁY!$B$2:$D$300,3,FALSE)</f>
        <v>#N/A</v>
      </c>
      <c r="E214" s="28">
        <f t="shared" si="13"/>
        <v>500.000022</v>
      </c>
      <c r="O214" s="27">
        <f t="shared" si="14"/>
        <v>500.000022</v>
      </c>
      <c r="P214">
        <f>PROTOKOŁY!B212</f>
        <v>0</v>
      </c>
      <c r="R214" s="42">
        <f>PROTOKOŁY!N212</f>
        <v>0</v>
      </c>
      <c r="S214">
        <f t="shared" si="15"/>
        <v>500</v>
      </c>
      <c r="T214">
        <v>2.1999999999999999E-5</v>
      </c>
      <c r="U214" s="12">
        <v>211</v>
      </c>
    </row>
    <row r="215" spans="2:21">
      <c r="B215" s="29">
        <v>212</v>
      </c>
      <c r="C215" s="40">
        <f t="shared" si="12"/>
        <v>0</v>
      </c>
      <c r="D215" s="51" t="e">
        <f>VLOOKUP(C215,PROTOKOŁY!$B$2:$D$300,3,FALSE)</f>
        <v>#N/A</v>
      </c>
      <c r="E215" s="28">
        <f t="shared" si="13"/>
        <v>500.00002210000002</v>
      </c>
      <c r="O215" s="27">
        <f t="shared" si="14"/>
        <v>500.00002210000002</v>
      </c>
      <c r="P215">
        <f>PROTOKOŁY!B213</f>
        <v>0</v>
      </c>
      <c r="R215" s="42">
        <f>PROTOKOŁY!N213</f>
        <v>0</v>
      </c>
      <c r="S215">
        <f t="shared" si="15"/>
        <v>500</v>
      </c>
      <c r="T215">
        <v>2.2099999999999998E-5</v>
      </c>
      <c r="U215" s="12">
        <v>212</v>
      </c>
    </row>
    <row r="216" spans="2:21">
      <c r="B216" s="29">
        <v>213</v>
      </c>
      <c r="C216" s="40">
        <f t="shared" si="12"/>
        <v>0</v>
      </c>
      <c r="D216" s="51" t="e">
        <f>VLOOKUP(C216,PROTOKOŁY!$B$2:$D$300,3,FALSE)</f>
        <v>#N/A</v>
      </c>
      <c r="E216" s="28">
        <f t="shared" si="13"/>
        <v>500.00002219999999</v>
      </c>
      <c r="O216" s="27">
        <f t="shared" si="14"/>
        <v>500.00002219999999</v>
      </c>
      <c r="P216">
        <f>PROTOKOŁY!B214</f>
        <v>0</v>
      </c>
      <c r="R216" s="42">
        <f>PROTOKOŁY!N214</f>
        <v>0</v>
      </c>
      <c r="S216">
        <f t="shared" si="15"/>
        <v>500</v>
      </c>
      <c r="T216">
        <v>2.2200000000000001E-5</v>
      </c>
      <c r="U216" s="12">
        <v>213</v>
      </c>
    </row>
    <row r="217" spans="2:21">
      <c r="B217" s="29">
        <v>214</v>
      </c>
      <c r="C217" s="40">
        <f t="shared" si="12"/>
        <v>0</v>
      </c>
      <c r="D217" s="51" t="e">
        <f>VLOOKUP(C217,PROTOKOŁY!$B$2:$D$300,3,FALSE)</f>
        <v>#N/A</v>
      </c>
      <c r="E217" s="28">
        <f t="shared" si="13"/>
        <v>500.00002230000001</v>
      </c>
      <c r="O217" s="27">
        <f t="shared" si="14"/>
        <v>500.00002230000001</v>
      </c>
      <c r="P217">
        <f>PROTOKOŁY!B215</f>
        <v>0</v>
      </c>
      <c r="R217" s="42">
        <f>PROTOKOŁY!N215</f>
        <v>0</v>
      </c>
      <c r="S217">
        <f t="shared" si="15"/>
        <v>500</v>
      </c>
      <c r="T217">
        <v>2.23E-5</v>
      </c>
      <c r="U217" s="12">
        <v>214</v>
      </c>
    </row>
    <row r="218" spans="2:21">
      <c r="B218" s="29">
        <v>215</v>
      </c>
      <c r="C218" s="40">
        <f t="shared" si="12"/>
        <v>0</v>
      </c>
      <c r="D218" s="51" t="e">
        <f>VLOOKUP(C218,PROTOKOŁY!$B$2:$D$300,3,FALSE)</f>
        <v>#N/A</v>
      </c>
      <c r="E218" s="28">
        <f t="shared" si="13"/>
        <v>500.00002239999998</v>
      </c>
      <c r="O218" s="27">
        <f t="shared" si="14"/>
        <v>500.00002239999998</v>
      </c>
      <c r="P218">
        <f>PROTOKOŁY!B216</f>
        <v>0</v>
      </c>
      <c r="R218" s="42">
        <f>PROTOKOŁY!N216</f>
        <v>0</v>
      </c>
      <c r="S218">
        <f t="shared" si="15"/>
        <v>500</v>
      </c>
      <c r="T218">
        <v>2.2399999999999999E-5</v>
      </c>
      <c r="U218" s="12">
        <v>215</v>
      </c>
    </row>
    <row r="219" spans="2:21">
      <c r="B219" s="29">
        <v>216</v>
      </c>
      <c r="C219" s="40">
        <f t="shared" si="12"/>
        <v>0</v>
      </c>
      <c r="D219" s="51" t="e">
        <f>VLOOKUP(C219,PROTOKOŁY!$B$2:$D$300,3,FALSE)</f>
        <v>#N/A</v>
      </c>
      <c r="E219" s="28">
        <f t="shared" si="13"/>
        <v>500.0000225</v>
      </c>
      <c r="O219" s="27">
        <f t="shared" si="14"/>
        <v>500.0000225</v>
      </c>
      <c r="P219">
        <f>PROTOKOŁY!B217</f>
        <v>0</v>
      </c>
      <c r="R219" s="42">
        <f>PROTOKOŁY!N217</f>
        <v>0</v>
      </c>
      <c r="S219">
        <f t="shared" si="15"/>
        <v>500</v>
      </c>
      <c r="T219">
        <v>2.2499999999999998E-5</v>
      </c>
      <c r="U219" s="12">
        <v>216</v>
      </c>
    </row>
    <row r="220" spans="2:21">
      <c r="B220" s="29">
        <v>217</v>
      </c>
      <c r="C220" s="40">
        <f t="shared" si="12"/>
        <v>0</v>
      </c>
      <c r="D220" s="51" t="e">
        <f>VLOOKUP(C220,PROTOKOŁY!$B$2:$D$300,3,FALSE)</f>
        <v>#N/A</v>
      </c>
      <c r="E220" s="28">
        <f t="shared" si="13"/>
        <v>500.00002260000002</v>
      </c>
      <c r="O220" s="27">
        <f t="shared" si="14"/>
        <v>500.00002260000002</v>
      </c>
      <c r="P220">
        <f>PROTOKOŁY!B218</f>
        <v>0</v>
      </c>
      <c r="R220" s="42">
        <f>PROTOKOŁY!N218</f>
        <v>0</v>
      </c>
      <c r="S220">
        <f t="shared" si="15"/>
        <v>500</v>
      </c>
      <c r="T220">
        <v>2.26E-5</v>
      </c>
      <c r="U220" s="12">
        <v>217</v>
      </c>
    </row>
    <row r="221" spans="2:21">
      <c r="B221" s="29">
        <v>218</v>
      </c>
      <c r="C221" s="40">
        <f t="shared" si="12"/>
        <v>0</v>
      </c>
      <c r="D221" s="51" t="e">
        <f>VLOOKUP(C221,PROTOKOŁY!$B$2:$D$300,3,FALSE)</f>
        <v>#N/A</v>
      </c>
      <c r="E221" s="28">
        <f t="shared" si="13"/>
        <v>500.00002269999999</v>
      </c>
      <c r="O221" s="27">
        <f t="shared" si="14"/>
        <v>500.00002269999999</v>
      </c>
      <c r="P221">
        <f>PROTOKOŁY!B219</f>
        <v>0</v>
      </c>
      <c r="R221" s="42">
        <f>PROTOKOŁY!N219</f>
        <v>0</v>
      </c>
      <c r="S221">
        <f t="shared" si="15"/>
        <v>500</v>
      </c>
      <c r="T221">
        <v>2.27E-5</v>
      </c>
      <c r="U221" s="12">
        <v>218</v>
      </c>
    </row>
    <row r="222" spans="2:21">
      <c r="B222" s="29">
        <v>219</v>
      </c>
      <c r="C222" s="40">
        <f t="shared" si="12"/>
        <v>0</v>
      </c>
      <c r="D222" s="51" t="e">
        <f>VLOOKUP(C222,PROTOKOŁY!$B$2:$D$300,3,FALSE)</f>
        <v>#N/A</v>
      </c>
      <c r="E222" s="28">
        <f t="shared" si="13"/>
        <v>500.00002280000001</v>
      </c>
      <c r="O222" s="27">
        <f t="shared" si="14"/>
        <v>500.00002280000001</v>
      </c>
      <c r="P222">
        <f>PROTOKOŁY!B220</f>
        <v>0</v>
      </c>
      <c r="R222" s="42">
        <f>PROTOKOŁY!N220</f>
        <v>0</v>
      </c>
      <c r="S222">
        <f t="shared" si="15"/>
        <v>500</v>
      </c>
      <c r="T222">
        <v>2.2799999999999999E-5</v>
      </c>
      <c r="U222" s="12">
        <v>219</v>
      </c>
    </row>
    <row r="223" spans="2:21">
      <c r="B223" s="29">
        <v>220</v>
      </c>
      <c r="C223" s="40">
        <f t="shared" si="12"/>
        <v>0</v>
      </c>
      <c r="D223" s="51" t="e">
        <f>VLOOKUP(C223,PROTOKOŁY!$B$2:$D$300,3,FALSE)</f>
        <v>#N/A</v>
      </c>
      <c r="E223" s="28">
        <f t="shared" si="13"/>
        <v>500.00002289999998</v>
      </c>
      <c r="O223" s="27">
        <f t="shared" si="14"/>
        <v>500.00002289999998</v>
      </c>
      <c r="P223">
        <f>PROTOKOŁY!B221</f>
        <v>0</v>
      </c>
      <c r="R223" s="42">
        <f>PROTOKOŁY!N221</f>
        <v>0</v>
      </c>
      <c r="S223">
        <f t="shared" si="15"/>
        <v>500</v>
      </c>
      <c r="T223">
        <v>2.2900000000000001E-5</v>
      </c>
      <c r="U223" s="12">
        <v>220</v>
      </c>
    </row>
    <row r="224" spans="2:21">
      <c r="B224" s="29">
        <v>221</v>
      </c>
      <c r="C224" s="40">
        <f t="shared" si="12"/>
        <v>0</v>
      </c>
      <c r="D224" s="51" t="e">
        <f>VLOOKUP(C224,PROTOKOŁY!$B$2:$D$300,3,FALSE)</f>
        <v>#N/A</v>
      </c>
      <c r="E224" s="28">
        <f t="shared" si="13"/>
        <v>500.000023</v>
      </c>
      <c r="O224" s="27">
        <f t="shared" si="14"/>
        <v>500.000023</v>
      </c>
      <c r="P224">
        <f>PROTOKOŁY!B222</f>
        <v>0</v>
      </c>
      <c r="R224" s="42">
        <f>PROTOKOŁY!N222</f>
        <v>0</v>
      </c>
      <c r="S224">
        <f t="shared" si="15"/>
        <v>500</v>
      </c>
      <c r="T224">
        <v>2.3E-5</v>
      </c>
      <c r="U224" s="12">
        <v>221</v>
      </c>
    </row>
    <row r="225" spans="2:21">
      <c r="B225" s="29">
        <v>222</v>
      </c>
      <c r="C225" s="40">
        <f t="shared" si="12"/>
        <v>0</v>
      </c>
      <c r="D225" s="51" t="e">
        <f>VLOOKUP(C225,PROTOKOŁY!$B$2:$D$300,3,FALSE)</f>
        <v>#N/A</v>
      </c>
      <c r="E225" s="28">
        <f t="shared" si="13"/>
        <v>500.00002310000002</v>
      </c>
      <c r="O225" s="27">
        <f t="shared" si="14"/>
        <v>500.00002310000002</v>
      </c>
      <c r="P225">
        <f>PROTOKOŁY!B223</f>
        <v>0</v>
      </c>
      <c r="R225" s="42">
        <f>PROTOKOŁY!N223</f>
        <v>0</v>
      </c>
      <c r="S225">
        <f t="shared" si="15"/>
        <v>500</v>
      </c>
      <c r="T225">
        <v>2.3099999999999999E-5</v>
      </c>
      <c r="U225" s="12">
        <v>222</v>
      </c>
    </row>
    <row r="226" spans="2:21">
      <c r="B226" s="29">
        <v>223</v>
      </c>
      <c r="C226" s="40">
        <f t="shared" si="12"/>
        <v>0</v>
      </c>
      <c r="D226" s="51" t="e">
        <f>VLOOKUP(C226,PROTOKOŁY!$B$2:$D$300,3,FALSE)</f>
        <v>#N/A</v>
      </c>
      <c r="E226" s="28">
        <f t="shared" si="13"/>
        <v>500.00002319999999</v>
      </c>
      <c r="O226" s="27">
        <f t="shared" si="14"/>
        <v>500.00002319999999</v>
      </c>
      <c r="P226">
        <f>PROTOKOŁY!B224</f>
        <v>0</v>
      </c>
      <c r="R226" s="42">
        <f>PROTOKOŁY!N224</f>
        <v>0</v>
      </c>
      <c r="S226">
        <f t="shared" si="15"/>
        <v>500</v>
      </c>
      <c r="T226">
        <v>2.3199999999999998E-5</v>
      </c>
      <c r="U226" s="12">
        <v>223</v>
      </c>
    </row>
    <row r="227" spans="2:21">
      <c r="B227" s="29">
        <v>224</v>
      </c>
      <c r="C227" s="40">
        <f t="shared" si="12"/>
        <v>0</v>
      </c>
      <c r="D227" s="51" t="e">
        <f>VLOOKUP(C227,PROTOKOŁY!$B$2:$D$300,3,FALSE)</f>
        <v>#N/A</v>
      </c>
      <c r="E227" s="28">
        <f t="shared" si="13"/>
        <v>500.00002330000001</v>
      </c>
      <c r="O227" s="27">
        <f t="shared" si="14"/>
        <v>500.00002330000001</v>
      </c>
      <c r="P227">
        <f>PROTOKOŁY!B225</f>
        <v>0</v>
      </c>
      <c r="R227" s="42">
        <f>PROTOKOŁY!N225</f>
        <v>0</v>
      </c>
      <c r="S227">
        <f t="shared" si="15"/>
        <v>500</v>
      </c>
      <c r="T227">
        <v>2.3300000000000001E-5</v>
      </c>
      <c r="U227" s="12">
        <v>224</v>
      </c>
    </row>
    <row r="228" spans="2:21">
      <c r="B228" s="29">
        <v>225</v>
      </c>
      <c r="C228" s="40">
        <f t="shared" si="12"/>
        <v>0</v>
      </c>
      <c r="D228" s="51" t="e">
        <f>VLOOKUP(C228,PROTOKOŁY!$B$2:$D$300,3,FALSE)</f>
        <v>#N/A</v>
      </c>
      <c r="E228" s="28">
        <f t="shared" si="13"/>
        <v>500.00002339999998</v>
      </c>
      <c r="O228" s="27">
        <f t="shared" si="14"/>
        <v>500.00002339999998</v>
      </c>
      <c r="P228">
        <f>PROTOKOŁY!B226</f>
        <v>0</v>
      </c>
      <c r="R228" s="42">
        <f>PROTOKOŁY!N226</f>
        <v>0</v>
      </c>
      <c r="S228">
        <f t="shared" si="15"/>
        <v>500</v>
      </c>
      <c r="T228">
        <v>2.34E-5</v>
      </c>
      <c r="U228" s="12">
        <v>225</v>
      </c>
    </row>
    <row r="229" spans="2:21">
      <c r="B229" s="29">
        <v>226</v>
      </c>
      <c r="C229" s="40">
        <f t="shared" si="12"/>
        <v>0</v>
      </c>
      <c r="D229" s="51" t="e">
        <f>VLOOKUP(C229,PROTOKOŁY!$B$2:$D$300,3,FALSE)</f>
        <v>#N/A</v>
      </c>
      <c r="E229" s="28">
        <f t="shared" si="13"/>
        <v>500.0000235</v>
      </c>
      <c r="O229" s="27">
        <f t="shared" si="14"/>
        <v>500.0000235</v>
      </c>
      <c r="P229">
        <f>PROTOKOŁY!B227</f>
        <v>0</v>
      </c>
      <c r="R229" s="42">
        <f>PROTOKOŁY!N227</f>
        <v>0</v>
      </c>
      <c r="S229">
        <f t="shared" si="15"/>
        <v>500</v>
      </c>
      <c r="T229">
        <v>2.3499999999999999E-5</v>
      </c>
      <c r="U229" s="12">
        <v>226</v>
      </c>
    </row>
    <row r="230" spans="2:21">
      <c r="B230" s="29">
        <v>227</v>
      </c>
      <c r="C230" s="40">
        <f t="shared" si="12"/>
        <v>0</v>
      </c>
      <c r="D230" s="51" t="e">
        <f>VLOOKUP(C230,PROTOKOŁY!$B$2:$D$300,3,FALSE)</f>
        <v>#N/A</v>
      </c>
      <c r="E230" s="28">
        <f t="shared" si="13"/>
        <v>500.00002360000002</v>
      </c>
      <c r="O230" s="27">
        <f t="shared" si="14"/>
        <v>500.00002360000002</v>
      </c>
      <c r="P230">
        <f>PROTOKOŁY!B228</f>
        <v>0</v>
      </c>
      <c r="R230" s="42">
        <f>PROTOKOŁY!N228</f>
        <v>0</v>
      </c>
      <c r="S230">
        <f t="shared" si="15"/>
        <v>500</v>
      </c>
      <c r="T230">
        <v>2.3600000000000001E-5</v>
      </c>
      <c r="U230" s="12">
        <v>227</v>
      </c>
    </row>
    <row r="231" spans="2:21">
      <c r="B231" s="29">
        <v>228</v>
      </c>
      <c r="C231" s="40">
        <f t="shared" si="12"/>
        <v>0</v>
      </c>
      <c r="D231" s="51" t="e">
        <f>VLOOKUP(C231,PROTOKOŁY!$B$2:$D$300,3,FALSE)</f>
        <v>#N/A</v>
      </c>
      <c r="E231" s="28">
        <f t="shared" si="13"/>
        <v>500.00002369999999</v>
      </c>
      <c r="O231" s="27">
        <f t="shared" si="14"/>
        <v>500.00002369999999</v>
      </c>
      <c r="P231">
        <f>PROTOKOŁY!B229</f>
        <v>0</v>
      </c>
      <c r="R231" s="42">
        <f>PROTOKOŁY!N229</f>
        <v>0</v>
      </c>
      <c r="S231">
        <f t="shared" si="15"/>
        <v>500</v>
      </c>
      <c r="T231">
        <v>2.37E-5</v>
      </c>
      <c r="U231" s="12">
        <v>228</v>
      </c>
    </row>
    <row r="232" spans="2:21">
      <c r="B232" s="29">
        <v>229</v>
      </c>
      <c r="C232" s="40">
        <f t="shared" si="12"/>
        <v>0</v>
      </c>
      <c r="D232" s="51" t="e">
        <f>VLOOKUP(C232,PROTOKOŁY!$B$2:$D$300,3,FALSE)</f>
        <v>#N/A</v>
      </c>
      <c r="E232" s="28">
        <f t="shared" si="13"/>
        <v>500.00002380000001</v>
      </c>
      <c r="O232" s="27">
        <f t="shared" si="14"/>
        <v>500.00002380000001</v>
      </c>
      <c r="P232">
        <f>PROTOKOŁY!B230</f>
        <v>0</v>
      </c>
      <c r="R232" s="42">
        <f>PROTOKOŁY!N230</f>
        <v>0</v>
      </c>
      <c r="S232">
        <f t="shared" si="15"/>
        <v>500</v>
      </c>
      <c r="T232">
        <v>2.3799999999999999E-5</v>
      </c>
      <c r="U232" s="12">
        <v>229</v>
      </c>
    </row>
    <row r="233" spans="2:21">
      <c r="B233" s="29">
        <v>230</v>
      </c>
      <c r="C233" s="40">
        <f t="shared" si="12"/>
        <v>0</v>
      </c>
      <c r="D233" s="51" t="e">
        <f>VLOOKUP(C233,PROTOKOŁY!$B$2:$D$300,3,FALSE)</f>
        <v>#N/A</v>
      </c>
      <c r="E233" s="28">
        <f t="shared" si="13"/>
        <v>500.00002389999997</v>
      </c>
      <c r="O233" s="27">
        <f t="shared" si="14"/>
        <v>500.00002389999997</v>
      </c>
      <c r="P233">
        <f>PROTOKOŁY!B231</f>
        <v>0</v>
      </c>
      <c r="R233" s="42">
        <f>PROTOKOŁY!N231</f>
        <v>0</v>
      </c>
      <c r="S233">
        <f t="shared" si="15"/>
        <v>500</v>
      </c>
      <c r="T233">
        <v>2.3899999999999998E-5</v>
      </c>
      <c r="U233" s="12">
        <v>230</v>
      </c>
    </row>
    <row r="234" spans="2:21">
      <c r="B234" s="29">
        <v>231</v>
      </c>
      <c r="C234" s="40">
        <f t="shared" si="12"/>
        <v>0</v>
      </c>
      <c r="D234" s="51" t="e">
        <f>VLOOKUP(C234,PROTOKOŁY!$B$2:$D$300,3,FALSE)</f>
        <v>#N/A</v>
      </c>
      <c r="E234" s="28">
        <f t="shared" si="13"/>
        <v>500.000024</v>
      </c>
      <c r="O234" s="27">
        <f t="shared" si="14"/>
        <v>500.000024</v>
      </c>
      <c r="P234">
        <f>PROTOKOŁY!B232</f>
        <v>0</v>
      </c>
      <c r="R234" s="42">
        <f>PROTOKOŁY!N232</f>
        <v>0</v>
      </c>
      <c r="S234">
        <f t="shared" si="15"/>
        <v>500</v>
      </c>
      <c r="T234">
        <v>2.4000000000000001E-5</v>
      </c>
      <c r="U234" s="12">
        <v>231</v>
      </c>
    </row>
    <row r="235" spans="2:21">
      <c r="B235" s="29">
        <v>232</v>
      </c>
      <c r="C235" s="40">
        <f t="shared" si="12"/>
        <v>0</v>
      </c>
      <c r="D235" s="51" t="e">
        <f>VLOOKUP(C235,PROTOKOŁY!$B$2:$D$300,3,FALSE)</f>
        <v>#N/A</v>
      </c>
      <c r="E235" s="28">
        <f t="shared" si="13"/>
        <v>500.00002410000002</v>
      </c>
      <c r="O235" s="27">
        <f t="shared" si="14"/>
        <v>500.00002410000002</v>
      </c>
      <c r="P235">
        <f>PROTOKOŁY!B233</f>
        <v>0</v>
      </c>
      <c r="R235" s="42">
        <f>PROTOKOŁY!N233</f>
        <v>0</v>
      </c>
      <c r="S235">
        <f t="shared" si="15"/>
        <v>500</v>
      </c>
      <c r="T235">
        <v>2.41E-5</v>
      </c>
      <c r="U235" s="12">
        <v>232</v>
      </c>
    </row>
    <row r="236" spans="2:21">
      <c r="B236" s="29">
        <v>233</v>
      </c>
      <c r="C236" s="40">
        <f t="shared" si="12"/>
        <v>0</v>
      </c>
      <c r="D236" s="51" t="e">
        <f>VLOOKUP(C236,PROTOKOŁY!$B$2:$D$300,3,FALSE)</f>
        <v>#N/A</v>
      </c>
      <c r="E236" s="28">
        <f t="shared" si="13"/>
        <v>500.00002419999998</v>
      </c>
      <c r="O236" s="27">
        <f t="shared" si="14"/>
        <v>500.00002419999998</v>
      </c>
      <c r="P236">
        <f>PROTOKOŁY!B234</f>
        <v>0</v>
      </c>
      <c r="R236" s="42">
        <f>PROTOKOŁY!N234</f>
        <v>0</v>
      </c>
      <c r="S236">
        <f t="shared" si="15"/>
        <v>500</v>
      </c>
      <c r="T236">
        <v>2.4199999999999999E-5</v>
      </c>
      <c r="U236" s="12">
        <v>233</v>
      </c>
    </row>
    <row r="237" spans="2:21">
      <c r="B237" s="29">
        <v>234</v>
      </c>
      <c r="C237" s="40">
        <f t="shared" si="12"/>
        <v>0</v>
      </c>
      <c r="D237" s="51" t="e">
        <f>VLOOKUP(C237,PROTOKOŁY!$B$2:$D$300,3,FALSE)</f>
        <v>#N/A</v>
      </c>
      <c r="E237" s="28">
        <f t="shared" si="13"/>
        <v>500.00002430000001</v>
      </c>
      <c r="O237" s="27">
        <f t="shared" si="14"/>
        <v>500.00002430000001</v>
      </c>
      <c r="P237">
        <f>PROTOKOŁY!B235</f>
        <v>0</v>
      </c>
      <c r="R237" s="42">
        <f>PROTOKOŁY!N235</f>
        <v>0</v>
      </c>
      <c r="S237">
        <f t="shared" si="15"/>
        <v>500</v>
      </c>
      <c r="T237">
        <v>2.4300000000000001E-5</v>
      </c>
      <c r="U237" s="12">
        <v>234</v>
      </c>
    </row>
    <row r="238" spans="2:21">
      <c r="B238" s="29">
        <v>235</v>
      </c>
      <c r="C238" s="40">
        <f t="shared" si="12"/>
        <v>0</v>
      </c>
      <c r="D238" s="51" t="e">
        <f>VLOOKUP(C238,PROTOKOŁY!$B$2:$D$300,3,FALSE)</f>
        <v>#N/A</v>
      </c>
      <c r="E238" s="28">
        <f t="shared" si="13"/>
        <v>500.00002439999997</v>
      </c>
      <c r="O238" s="27">
        <f t="shared" si="14"/>
        <v>500.00002439999997</v>
      </c>
      <c r="P238">
        <f>PROTOKOŁY!B236</f>
        <v>0</v>
      </c>
      <c r="R238" s="42">
        <f>PROTOKOŁY!N236</f>
        <v>0</v>
      </c>
      <c r="S238">
        <f t="shared" si="15"/>
        <v>500</v>
      </c>
      <c r="T238">
        <v>2.44E-5</v>
      </c>
      <c r="U238" s="12">
        <v>235</v>
      </c>
    </row>
    <row r="239" spans="2:21">
      <c r="B239" s="29">
        <v>236</v>
      </c>
      <c r="C239" s="40">
        <f t="shared" si="12"/>
        <v>0</v>
      </c>
      <c r="D239" s="51" t="e">
        <f>VLOOKUP(C239,PROTOKOŁY!$B$2:$D$300,3,FALSE)</f>
        <v>#N/A</v>
      </c>
      <c r="E239" s="28">
        <f t="shared" si="13"/>
        <v>500.00002449999999</v>
      </c>
      <c r="O239" s="27">
        <f t="shared" si="14"/>
        <v>500.00002449999999</v>
      </c>
      <c r="P239">
        <f>PROTOKOŁY!B237</f>
        <v>0</v>
      </c>
      <c r="R239" s="42">
        <f>PROTOKOŁY!N237</f>
        <v>0</v>
      </c>
      <c r="S239">
        <f t="shared" si="15"/>
        <v>500</v>
      </c>
      <c r="T239">
        <v>2.4499999999999999E-5</v>
      </c>
      <c r="U239" s="12">
        <v>236</v>
      </c>
    </row>
    <row r="240" spans="2:21">
      <c r="B240" s="29">
        <v>237</v>
      </c>
      <c r="C240" s="40">
        <f t="shared" si="12"/>
        <v>0</v>
      </c>
      <c r="D240" s="51" t="e">
        <f>VLOOKUP(C240,PROTOKOŁY!$B$2:$D$300,3,FALSE)</f>
        <v>#N/A</v>
      </c>
      <c r="E240" s="28">
        <f t="shared" si="13"/>
        <v>500.00002460000002</v>
      </c>
      <c r="O240" s="27">
        <f t="shared" si="14"/>
        <v>500.00002460000002</v>
      </c>
      <c r="P240">
        <f>PROTOKOŁY!B238</f>
        <v>0</v>
      </c>
      <c r="R240" s="42">
        <f>PROTOKOŁY!N238</f>
        <v>0</v>
      </c>
      <c r="S240">
        <f t="shared" si="15"/>
        <v>500</v>
      </c>
      <c r="T240">
        <v>2.4599999999999998E-5</v>
      </c>
      <c r="U240" s="12">
        <v>237</v>
      </c>
    </row>
    <row r="241" spans="2:21">
      <c r="B241" s="29">
        <v>238</v>
      </c>
      <c r="C241" s="40">
        <f t="shared" si="12"/>
        <v>0</v>
      </c>
      <c r="D241" s="51" t="e">
        <f>VLOOKUP(C241,PROTOKOŁY!$B$2:$D$300,3,FALSE)</f>
        <v>#N/A</v>
      </c>
      <c r="E241" s="28">
        <f t="shared" si="13"/>
        <v>500.00002469999998</v>
      </c>
      <c r="O241" s="27">
        <f t="shared" si="14"/>
        <v>500.00002469999998</v>
      </c>
      <c r="P241">
        <f>PROTOKOŁY!B239</f>
        <v>0</v>
      </c>
      <c r="R241" s="42">
        <f>PROTOKOŁY!N239</f>
        <v>0</v>
      </c>
      <c r="S241">
        <f t="shared" si="15"/>
        <v>500</v>
      </c>
      <c r="T241">
        <v>2.4700000000000001E-5</v>
      </c>
      <c r="U241" s="12">
        <v>238</v>
      </c>
    </row>
    <row r="242" spans="2:21">
      <c r="B242" s="29">
        <v>239</v>
      </c>
      <c r="C242" s="40">
        <f t="shared" si="12"/>
        <v>0</v>
      </c>
      <c r="D242" s="51" t="e">
        <f>VLOOKUP(C242,PROTOKOŁY!$B$2:$D$300,3,FALSE)</f>
        <v>#N/A</v>
      </c>
      <c r="E242" s="28">
        <f t="shared" si="13"/>
        <v>500.00002480000001</v>
      </c>
      <c r="O242" s="27">
        <f t="shared" si="14"/>
        <v>500.00002480000001</v>
      </c>
      <c r="P242">
        <f>PROTOKOŁY!B240</f>
        <v>0</v>
      </c>
      <c r="R242" s="42">
        <f>PROTOKOŁY!N240</f>
        <v>0</v>
      </c>
      <c r="S242">
        <f t="shared" si="15"/>
        <v>500</v>
      </c>
      <c r="T242">
        <v>2.48E-5</v>
      </c>
      <c r="U242" s="12">
        <v>239</v>
      </c>
    </row>
    <row r="243" spans="2:21">
      <c r="B243" s="29">
        <v>240</v>
      </c>
      <c r="C243" s="40">
        <f t="shared" si="12"/>
        <v>0</v>
      </c>
      <c r="D243" s="51" t="e">
        <f>VLOOKUP(C243,PROTOKOŁY!$B$2:$D$300,3,FALSE)</f>
        <v>#N/A</v>
      </c>
      <c r="E243" s="28">
        <f t="shared" si="13"/>
        <v>500.00002490000003</v>
      </c>
      <c r="O243" s="27">
        <f t="shared" si="14"/>
        <v>500.00002490000003</v>
      </c>
      <c r="P243">
        <f>PROTOKOŁY!B241</f>
        <v>0</v>
      </c>
      <c r="R243" s="42">
        <f>PROTOKOŁY!N241</f>
        <v>0</v>
      </c>
      <c r="S243">
        <f t="shared" si="15"/>
        <v>500</v>
      </c>
      <c r="T243">
        <v>2.4899999999999999E-5</v>
      </c>
      <c r="U243" s="12">
        <v>240</v>
      </c>
    </row>
    <row r="244" spans="2:21">
      <c r="B244" s="29">
        <v>241</v>
      </c>
      <c r="C244" s="40">
        <f t="shared" si="12"/>
        <v>0</v>
      </c>
      <c r="D244" s="51" t="e">
        <f>VLOOKUP(C244,PROTOKOŁY!$B$2:$D$300,3,FALSE)</f>
        <v>#N/A</v>
      </c>
      <c r="E244" s="28">
        <f t="shared" si="13"/>
        <v>500.00002499999999</v>
      </c>
      <c r="O244" s="27">
        <f t="shared" si="14"/>
        <v>500.00002499999999</v>
      </c>
      <c r="P244">
        <f>PROTOKOŁY!B242</f>
        <v>0</v>
      </c>
      <c r="R244" s="42">
        <f>PROTOKOŁY!N242</f>
        <v>0</v>
      </c>
      <c r="S244">
        <f t="shared" si="15"/>
        <v>500</v>
      </c>
      <c r="T244">
        <v>2.5000000000000001E-5</v>
      </c>
      <c r="U244" s="12">
        <v>241</v>
      </c>
    </row>
    <row r="245" spans="2:21">
      <c r="B245" s="29">
        <v>242</v>
      </c>
      <c r="C245" s="40">
        <f t="shared" si="12"/>
        <v>0</v>
      </c>
      <c r="D245" s="51" t="e">
        <f>VLOOKUP(C245,PROTOKOŁY!$B$2:$D$300,3,FALSE)</f>
        <v>#N/A</v>
      </c>
      <c r="E245" s="28">
        <f t="shared" si="13"/>
        <v>500.00002510000002</v>
      </c>
      <c r="O245" s="27">
        <f t="shared" si="14"/>
        <v>500.00002510000002</v>
      </c>
      <c r="P245">
        <f>PROTOKOŁY!B243</f>
        <v>0</v>
      </c>
      <c r="R245" s="42">
        <f>PROTOKOŁY!N243</f>
        <v>0</v>
      </c>
      <c r="S245">
        <f t="shared" si="15"/>
        <v>500</v>
      </c>
      <c r="T245">
        <v>2.51E-5</v>
      </c>
      <c r="U245" s="12">
        <v>242</v>
      </c>
    </row>
    <row r="246" spans="2:21">
      <c r="B246" s="29">
        <v>243</v>
      </c>
      <c r="C246" s="40">
        <f t="shared" si="12"/>
        <v>0</v>
      </c>
      <c r="D246" s="51" t="e">
        <f>VLOOKUP(C246,PROTOKOŁY!$B$2:$D$300,3,FALSE)</f>
        <v>#N/A</v>
      </c>
      <c r="E246" s="28">
        <f t="shared" si="13"/>
        <v>500.00002519999998</v>
      </c>
      <c r="O246" s="27">
        <f t="shared" si="14"/>
        <v>500.00002519999998</v>
      </c>
      <c r="P246">
        <f>PROTOKOŁY!B244</f>
        <v>0</v>
      </c>
      <c r="R246" s="42">
        <f>PROTOKOŁY!N244</f>
        <v>0</v>
      </c>
      <c r="S246">
        <f t="shared" si="15"/>
        <v>500</v>
      </c>
      <c r="T246">
        <v>2.5199999999999999E-5</v>
      </c>
      <c r="U246" s="12">
        <v>243</v>
      </c>
    </row>
    <row r="247" spans="2:21">
      <c r="B247" s="29">
        <v>244</v>
      </c>
      <c r="C247" s="40">
        <f t="shared" si="12"/>
        <v>0</v>
      </c>
      <c r="D247" s="51" t="e">
        <f>VLOOKUP(C247,PROTOKOŁY!$B$2:$D$300,3,FALSE)</f>
        <v>#N/A</v>
      </c>
      <c r="E247" s="28">
        <f t="shared" si="13"/>
        <v>500.0000253</v>
      </c>
      <c r="O247" s="27">
        <f t="shared" si="14"/>
        <v>500.0000253</v>
      </c>
      <c r="P247">
        <f>PROTOKOŁY!B245</f>
        <v>0</v>
      </c>
      <c r="R247" s="42">
        <f>PROTOKOŁY!N245</f>
        <v>0</v>
      </c>
      <c r="S247">
        <f t="shared" si="15"/>
        <v>500</v>
      </c>
      <c r="T247">
        <v>2.5299999999999998E-5</v>
      </c>
      <c r="U247" s="12">
        <v>244</v>
      </c>
    </row>
    <row r="248" spans="2:21">
      <c r="B248" s="29">
        <v>245</v>
      </c>
      <c r="C248" s="40">
        <f t="shared" si="12"/>
        <v>0</v>
      </c>
      <c r="D248" s="51" t="e">
        <f>VLOOKUP(C248,PROTOKOŁY!$B$2:$D$300,3,FALSE)</f>
        <v>#N/A</v>
      </c>
      <c r="E248" s="28">
        <f t="shared" si="13"/>
        <v>500.00002540000003</v>
      </c>
      <c r="O248" s="27">
        <f t="shared" si="14"/>
        <v>500.00002540000003</v>
      </c>
      <c r="P248">
        <f>PROTOKOŁY!B246</f>
        <v>0</v>
      </c>
      <c r="R248" s="42">
        <f>PROTOKOŁY!N246</f>
        <v>0</v>
      </c>
      <c r="S248">
        <f t="shared" si="15"/>
        <v>500</v>
      </c>
      <c r="T248">
        <v>2.5400000000000001E-5</v>
      </c>
      <c r="U248" s="12">
        <v>245</v>
      </c>
    </row>
    <row r="249" spans="2:21">
      <c r="B249" s="29">
        <v>246</v>
      </c>
      <c r="C249" s="40">
        <f t="shared" si="12"/>
        <v>0</v>
      </c>
      <c r="D249" s="51" t="e">
        <f>VLOOKUP(C249,PROTOKOŁY!$B$2:$D$300,3,FALSE)</f>
        <v>#N/A</v>
      </c>
      <c r="E249" s="28">
        <f t="shared" si="13"/>
        <v>500.00002549999999</v>
      </c>
      <c r="O249" s="27">
        <f t="shared" si="14"/>
        <v>500.00002549999999</v>
      </c>
      <c r="P249">
        <f>PROTOKOŁY!B247</f>
        <v>0</v>
      </c>
      <c r="R249" s="42">
        <f>PROTOKOŁY!N247</f>
        <v>0</v>
      </c>
      <c r="S249">
        <f t="shared" si="15"/>
        <v>500</v>
      </c>
      <c r="T249">
        <v>2.55E-5</v>
      </c>
      <c r="U249" s="12">
        <v>246</v>
      </c>
    </row>
    <row r="250" spans="2:21">
      <c r="B250" s="29">
        <v>247</v>
      </c>
      <c r="C250" s="40">
        <f t="shared" si="12"/>
        <v>0</v>
      </c>
      <c r="D250" s="51" t="e">
        <f>VLOOKUP(C250,PROTOKOŁY!$B$2:$D$300,3,FALSE)</f>
        <v>#N/A</v>
      </c>
      <c r="E250" s="28">
        <f t="shared" si="13"/>
        <v>500.00002560000001</v>
      </c>
      <c r="O250" s="27">
        <f t="shared" si="14"/>
        <v>500.00002560000001</v>
      </c>
      <c r="P250">
        <f>PROTOKOŁY!B248</f>
        <v>0</v>
      </c>
      <c r="R250" s="42">
        <f>PROTOKOŁY!N248</f>
        <v>0</v>
      </c>
      <c r="S250">
        <f t="shared" si="15"/>
        <v>500</v>
      </c>
      <c r="T250">
        <v>2.5599999999999999E-5</v>
      </c>
      <c r="U250" s="12">
        <v>247</v>
      </c>
    </row>
    <row r="251" spans="2:21">
      <c r="B251" s="29">
        <v>248</v>
      </c>
      <c r="C251" s="40">
        <f t="shared" si="12"/>
        <v>0</v>
      </c>
      <c r="D251" s="51" t="e">
        <f>VLOOKUP(C251,PROTOKOŁY!$B$2:$D$300,3,FALSE)</f>
        <v>#N/A</v>
      </c>
      <c r="E251" s="28">
        <f t="shared" si="13"/>
        <v>500.00002569999998</v>
      </c>
      <c r="O251" s="27">
        <f t="shared" si="14"/>
        <v>500.00002569999998</v>
      </c>
      <c r="P251">
        <f>PROTOKOŁY!B249</f>
        <v>0</v>
      </c>
      <c r="R251" s="42">
        <f>PROTOKOŁY!N249</f>
        <v>0</v>
      </c>
      <c r="S251">
        <f t="shared" si="15"/>
        <v>500</v>
      </c>
      <c r="T251">
        <v>2.5699999999999998E-5</v>
      </c>
      <c r="U251" s="12">
        <v>248</v>
      </c>
    </row>
    <row r="252" spans="2:21">
      <c r="B252" s="29">
        <v>249</v>
      </c>
      <c r="C252" s="40">
        <f t="shared" si="12"/>
        <v>0</v>
      </c>
      <c r="D252" s="51" t="e">
        <f>VLOOKUP(C252,PROTOKOŁY!$B$2:$D$300,3,FALSE)</f>
        <v>#N/A</v>
      </c>
      <c r="E252" s="28">
        <f t="shared" si="13"/>
        <v>500.0000258</v>
      </c>
      <c r="O252" s="27">
        <f t="shared" si="14"/>
        <v>500.0000258</v>
      </c>
      <c r="P252">
        <f>PROTOKOŁY!B250</f>
        <v>0</v>
      </c>
      <c r="R252" s="42">
        <f>PROTOKOŁY!N250</f>
        <v>0</v>
      </c>
      <c r="S252">
        <f t="shared" si="15"/>
        <v>500</v>
      </c>
      <c r="T252">
        <v>2.58E-5</v>
      </c>
      <c r="U252" s="12">
        <v>249</v>
      </c>
    </row>
    <row r="253" spans="2:21">
      <c r="B253" s="29">
        <v>250</v>
      </c>
      <c r="C253" s="40">
        <f t="shared" si="12"/>
        <v>0</v>
      </c>
      <c r="D253" s="51" t="e">
        <f>VLOOKUP(C253,PROTOKOŁY!$B$2:$D$300,3,FALSE)</f>
        <v>#N/A</v>
      </c>
      <c r="E253" s="28">
        <f t="shared" si="13"/>
        <v>500.00002590000003</v>
      </c>
      <c r="O253" s="27">
        <f t="shared" si="14"/>
        <v>500.00002590000003</v>
      </c>
      <c r="P253">
        <f>PROTOKOŁY!B251</f>
        <v>0</v>
      </c>
      <c r="R253" s="42">
        <f>PROTOKOŁY!N251</f>
        <v>0</v>
      </c>
      <c r="S253">
        <f t="shared" si="15"/>
        <v>500</v>
      </c>
      <c r="T253">
        <v>2.5899999999999999E-5</v>
      </c>
      <c r="U253" s="12">
        <v>250</v>
      </c>
    </row>
    <row r="254" spans="2:21">
      <c r="B254" s="29">
        <v>251</v>
      </c>
      <c r="C254" s="40">
        <f t="shared" si="12"/>
        <v>0</v>
      </c>
      <c r="D254" s="51" t="e">
        <f>VLOOKUP(C254,PROTOKOŁY!$B$2:$D$300,3,FALSE)</f>
        <v>#N/A</v>
      </c>
      <c r="E254" s="28">
        <f t="shared" si="13"/>
        <v>500.00002599999999</v>
      </c>
      <c r="O254" s="27">
        <f t="shared" si="14"/>
        <v>500.00002599999999</v>
      </c>
      <c r="P254">
        <f>PROTOKOŁY!B252</f>
        <v>0</v>
      </c>
      <c r="R254" s="42">
        <f>PROTOKOŁY!N252</f>
        <v>0</v>
      </c>
      <c r="S254">
        <f t="shared" si="15"/>
        <v>500</v>
      </c>
      <c r="T254">
        <v>2.5999999999999998E-5</v>
      </c>
      <c r="U254" s="12">
        <v>251</v>
      </c>
    </row>
    <row r="255" spans="2:21">
      <c r="B255" s="29">
        <v>252</v>
      </c>
      <c r="C255" s="40">
        <f t="shared" si="12"/>
        <v>0</v>
      </c>
      <c r="D255" s="51" t="e">
        <f>VLOOKUP(C255,PROTOKOŁY!$B$2:$D$300,3,FALSE)</f>
        <v>#N/A</v>
      </c>
      <c r="E255" s="28">
        <f t="shared" si="13"/>
        <v>500.00002610000001</v>
      </c>
      <c r="O255" s="27">
        <f t="shared" si="14"/>
        <v>500.00002610000001</v>
      </c>
      <c r="P255">
        <f>PROTOKOŁY!B253</f>
        <v>0</v>
      </c>
      <c r="R255" s="42">
        <f>PROTOKOŁY!N253</f>
        <v>0</v>
      </c>
      <c r="S255">
        <f t="shared" si="15"/>
        <v>500</v>
      </c>
      <c r="T255">
        <v>2.6100000000000001E-5</v>
      </c>
      <c r="U255" s="12">
        <v>252</v>
      </c>
    </row>
    <row r="256" spans="2:21">
      <c r="B256" s="29">
        <v>253</v>
      </c>
      <c r="C256" s="40">
        <f t="shared" si="12"/>
        <v>0</v>
      </c>
      <c r="D256" s="51" t="e">
        <f>VLOOKUP(C256,PROTOKOŁY!$B$2:$D$300,3,FALSE)</f>
        <v>#N/A</v>
      </c>
      <c r="E256" s="28">
        <f t="shared" si="13"/>
        <v>500.00002619999998</v>
      </c>
      <c r="O256" s="27">
        <f t="shared" si="14"/>
        <v>500.00002619999998</v>
      </c>
      <c r="P256">
        <f>PROTOKOŁY!B254</f>
        <v>0</v>
      </c>
      <c r="R256" s="42">
        <f>PROTOKOŁY!N254</f>
        <v>0</v>
      </c>
      <c r="S256">
        <f t="shared" si="15"/>
        <v>500</v>
      </c>
      <c r="T256">
        <v>2.62E-5</v>
      </c>
      <c r="U256" s="12">
        <v>253</v>
      </c>
    </row>
    <row r="257" spans="2:21">
      <c r="B257" s="29">
        <v>254</v>
      </c>
      <c r="C257" s="40">
        <f t="shared" si="12"/>
        <v>0</v>
      </c>
      <c r="D257" s="51" t="e">
        <f>VLOOKUP(C257,PROTOKOŁY!$B$2:$D$300,3,FALSE)</f>
        <v>#N/A</v>
      </c>
      <c r="E257" s="28">
        <f t="shared" si="13"/>
        <v>500.0000263</v>
      </c>
      <c r="O257" s="27">
        <f t="shared" si="14"/>
        <v>500.0000263</v>
      </c>
      <c r="P257">
        <f>PROTOKOŁY!B255</f>
        <v>0</v>
      </c>
      <c r="R257" s="42">
        <f>PROTOKOŁY!N255</f>
        <v>0</v>
      </c>
      <c r="S257">
        <f t="shared" si="15"/>
        <v>500</v>
      </c>
      <c r="T257">
        <v>2.6299999999999999E-5</v>
      </c>
      <c r="U257" s="12">
        <v>254</v>
      </c>
    </row>
    <row r="258" spans="2:21">
      <c r="B258" s="29">
        <v>255</v>
      </c>
      <c r="C258" s="40">
        <f t="shared" si="12"/>
        <v>0</v>
      </c>
      <c r="D258" s="51" t="e">
        <f>VLOOKUP(C258,PROTOKOŁY!$B$2:$D$300,3,FALSE)</f>
        <v>#N/A</v>
      </c>
      <c r="E258" s="28">
        <f t="shared" si="13"/>
        <v>500.00002640000002</v>
      </c>
      <c r="O258" s="27">
        <f t="shared" si="14"/>
        <v>500.00002640000002</v>
      </c>
      <c r="P258">
        <f>PROTOKOŁY!B256</f>
        <v>0</v>
      </c>
      <c r="R258" s="42">
        <f>PROTOKOŁY!N256</f>
        <v>0</v>
      </c>
      <c r="S258">
        <f t="shared" si="15"/>
        <v>500</v>
      </c>
      <c r="T258">
        <v>2.6399999999999998E-5</v>
      </c>
      <c r="U258" s="12">
        <v>255</v>
      </c>
    </row>
    <row r="259" spans="2:21">
      <c r="B259" s="29">
        <v>256</v>
      </c>
      <c r="C259" s="40">
        <f t="shared" si="12"/>
        <v>0</v>
      </c>
      <c r="D259" s="51" t="e">
        <f>VLOOKUP(C259,PROTOKOŁY!$B$2:$D$300,3,FALSE)</f>
        <v>#N/A</v>
      </c>
      <c r="E259" s="28">
        <f t="shared" si="13"/>
        <v>500.00002649999999</v>
      </c>
      <c r="O259" s="27">
        <f t="shared" si="14"/>
        <v>500.00002649999999</v>
      </c>
      <c r="P259">
        <f>PROTOKOŁY!B257</f>
        <v>0</v>
      </c>
      <c r="R259" s="42">
        <f>PROTOKOŁY!N257</f>
        <v>0</v>
      </c>
      <c r="S259">
        <f t="shared" si="15"/>
        <v>500</v>
      </c>
      <c r="T259">
        <v>2.65E-5</v>
      </c>
      <c r="U259" s="12">
        <v>256</v>
      </c>
    </row>
    <row r="260" spans="2:21">
      <c r="B260" s="29">
        <v>257</v>
      </c>
      <c r="C260" s="40">
        <f t="shared" si="12"/>
        <v>0</v>
      </c>
      <c r="D260" s="51" t="e">
        <f>VLOOKUP(C260,PROTOKOŁY!$B$2:$D$300,3,FALSE)</f>
        <v>#N/A</v>
      </c>
      <c r="E260" s="28">
        <f t="shared" si="13"/>
        <v>500.00002660000001</v>
      </c>
      <c r="O260" s="27">
        <f t="shared" si="14"/>
        <v>500.00002660000001</v>
      </c>
      <c r="P260">
        <f>PROTOKOŁY!B258</f>
        <v>0</v>
      </c>
      <c r="R260" s="42">
        <f>PROTOKOŁY!N258</f>
        <v>0</v>
      </c>
      <c r="S260">
        <f t="shared" si="15"/>
        <v>500</v>
      </c>
      <c r="T260">
        <v>2.6599999999999999E-5</v>
      </c>
      <c r="U260" s="12">
        <v>257</v>
      </c>
    </row>
    <row r="261" spans="2:21">
      <c r="S261" s="42"/>
    </row>
    <row r="262" spans="2:21">
      <c r="S262" s="42"/>
    </row>
    <row r="263" spans="2:21">
      <c r="S263" s="42"/>
    </row>
    <row r="264" spans="2:21">
      <c r="S264" s="42"/>
    </row>
    <row r="265" spans="2:21">
      <c r="S265" s="42"/>
    </row>
    <row r="266" spans="2:21">
      <c r="S266" s="42"/>
    </row>
    <row r="267" spans="2:21">
      <c r="S267" s="42"/>
    </row>
    <row r="268" spans="2:21">
      <c r="S268" s="42"/>
    </row>
    <row r="269" spans="2:21">
      <c r="S269" s="42"/>
    </row>
    <row r="270" spans="2:21">
      <c r="S270" s="42"/>
    </row>
    <row r="271" spans="2:21">
      <c r="S271" s="42"/>
    </row>
    <row r="272" spans="2:21">
      <c r="S272" s="42"/>
    </row>
    <row r="273" spans="19:19">
      <c r="S273" s="42"/>
    </row>
    <row r="274" spans="19:19">
      <c r="S274" s="42"/>
    </row>
    <row r="275" spans="19:19">
      <c r="S275" s="42"/>
    </row>
    <row r="276" spans="19:19">
      <c r="S276" s="42"/>
    </row>
    <row r="277" spans="19:19">
      <c r="S277" s="42"/>
    </row>
    <row r="278" spans="19:19">
      <c r="S278" s="42"/>
    </row>
    <row r="279" spans="19:19">
      <c r="S279" s="42"/>
    </row>
    <row r="280" spans="19:19">
      <c r="S280" s="42"/>
    </row>
    <row r="281" spans="19:19">
      <c r="S281" s="42"/>
    </row>
    <row r="282" spans="19:19">
      <c r="S282" s="42"/>
    </row>
    <row r="283" spans="19:19">
      <c r="S283" s="42"/>
    </row>
    <row r="284" spans="19:19">
      <c r="S284" s="42"/>
    </row>
    <row r="285" spans="19:19">
      <c r="S285" s="42"/>
    </row>
    <row r="286" spans="19:19">
      <c r="S286" s="42"/>
    </row>
    <row r="287" spans="19:19">
      <c r="S287" s="42"/>
    </row>
    <row r="288" spans="19:19">
      <c r="S288" s="42"/>
    </row>
    <row r="289" spans="19:19">
      <c r="S289" s="42"/>
    </row>
    <row r="290" spans="19:19">
      <c r="S290" s="42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0"/>
  <sheetViews>
    <sheetView workbookViewId="0">
      <selection activeCell="C5" sqref="C5"/>
    </sheetView>
  </sheetViews>
  <sheetFormatPr defaultRowHeight="12.75"/>
  <cols>
    <col min="1" max="1" width="33.7109375" style="44" customWidth="1"/>
    <col min="3" max="3" width="27.85546875" style="11" customWidth="1"/>
    <col min="4" max="4" width="22.5703125" customWidth="1"/>
    <col min="5" max="5" width="9.140625" style="27"/>
    <col min="15" max="15" width="9.140625" style="27"/>
    <col min="16" max="16" width="18.140625" customWidth="1"/>
    <col min="17" max="18" width="9.140625" style="27"/>
  </cols>
  <sheetData>
    <row r="1" spans="2:21">
      <c r="B1" s="44"/>
      <c r="C1" s="45"/>
      <c r="D1" s="44"/>
      <c r="E1" s="46"/>
    </row>
    <row r="2" spans="2:21" ht="20.25">
      <c r="B2" s="44"/>
      <c r="C2" s="47" t="s">
        <v>19</v>
      </c>
      <c r="D2" s="44"/>
      <c r="E2" s="46"/>
    </row>
    <row r="3" spans="2:21">
      <c r="B3" s="44"/>
      <c r="C3" s="48" t="s">
        <v>14</v>
      </c>
      <c r="D3" s="44"/>
      <c r="E3" s="46"/>
    </row>
    <row r="4" spans="2:21">
      <c r="B4" s="29">
        <v>1</v>
      </c>
      <c r="C4" s="40">
        <f t="shared" ref="C4:C67" si="0">VLOOKUP(E4,O$4:P$260,2,FALSE)</f>
        <v>0</v>
      </c>
      <c r="D4" s="43" t="e">
        <f>VLOOKUP(C4,PROTOKOŁY!$B$2:$D$300,3,FALSE)</f>
        <v>#N/A</v>
      </c>
      <c r="E4" s="28">
        <f>LARGE(O$4:O$260,U4)</f>
        <v>2.6599999999999999E-5</v>
      </c>
      <c r="O4" s="27">
        <f>S4+T4</f>
        <v>9.9999999999999995E-7</v>
      </c>
      <c r="P4" t="str">
        <f>PROTOKOŁY!B2</f>
        <v>Wietrzyńska Aleksandra</v>
      </c>
      <c r="R4" s="42">
        <f>PROTOKOŁY!J2</f>
        <v>0</v>
      </c>
      <c r="S4" s="42">
        <f>R4</f>
        <v>0</v>
      </c>
      <c r="T4">
        <v>9.9999999999999995E-7</v>
      </c>
      <c r="U4" s="12">
        <v>1</v>
      </c>
    </row>
    <row r="5" spans="2:21">
      <c r="B5" s="29">
        <v>2</v>
      </c>
      <c r="C5" s="40">
        <f t="shared" si="0"/>
        <v>0</v>
      </c>
      <c r="D5" s="43" t="e">
        <f>VLOOKUP(C5,PROTOKOŁY!$B$2:$D$300,3,FALSE)</f>
        <v>#N/A</v>
      </c>
      <c r="E5" s="28">
        <f t="shared" ref="E5:E68" si="1">LARGE(O$4:O$260,U5)</f>
        <v>2.65E-5</v>
      </c>
      <c r="O5" s="27">
        <f t="shared" ref="O5:O68" si="2">S5+T5</f>
        <v>1.1000000000000001E-6</v>
      </c>
      <c r="P5" t="str">
        <f>PROTOKOŁY!B3</f>
        <v>Niedbała Matylda</v>
      </c>
      <c r="R5" s="42">
        <f>PROTOKOŁY!J3</f>
        <v>0</v>
      </c>
      <c r="S5" s="42">
        <f t="shared" ref="S5:S68" si="3">R5</f>
        <v>0</v>
      </c>
      <c r="T5">
        <v>1.1000000000000001E-6</v>
      </c>
      <c r="U5" s="12">
        <v>2</v>
      </c>
    </row>
    <row r="6" spans="2:21">
      <c r="B6" s="29">
        <v>3</v>
      </c>
      <c r="C6" s="40">
        <f t="shared" si="0"/>
        <v>0</v>
      </c>
      <c r="D6" s="43" t="e">
        <f>VLOOKUP(C6,PROTOKOŁY!$B$2:$D$300,3,FALSE)</f>
        <v>#N/A</v>
      </c>
      <c r="E6" s="28">
        <f t="shared" si="1"/>
        <v>2.6399999999999998E-5</v>
      </c>
      <c r="O6" s="27">
        <f t="shared" si="2"/>
        <v>1.1999999999999999E-6</v>
      </c>
      <c r="P6" t="str">
        <f>PROTOKOŁY!B4</f>
        <v>Tężycka Amelia</v>
      </c>
      <c r="R6" s="42">
        <f>PROTOKOŁY!J4</f>
        <v>0</v>
      </c>
      <c r="S6" s="42">
        <f t="shared" si="3"/>
        <v>0</v>
      </c>
      <c r="T6">
        <v>1.1999999999999999E-6</v>
      </c>
      <c r="U6" s="12">
        <v>3</v>
      </c>
    </row>
    <row r="7" spans="2:21">
      <c r="B7" s="29">
        <v>4</v>
      </c>
      <c r="C7" s="40">
        <f t="shared" si="0"/>
        <v>0</v>
      </c>
      <c r="D7" s="43" t="e">
        <f>VLOOKUP(C7,PROTOKOŁY!$B$2:$D$300,3,FALSE)</f>
        <v>#N/A</v>
      </c>
      <c r="E7" s="28">
        <f t="shared" si="1"/>
        <v>2.6299999999999999E-5</v>
      </c>
      <c r="O7" s="27">
        <f t="shared" si="2"/>
        <v>1.2999999999999998E-6</v>
      </c>
      <c r="P7" t="str">
        <f>PROTOKOŁY!B5</f>
        <v>Durczewska Hanna</v>
      </c>
      <c r="R7" s="42">
        <f>PROTOKOŁY!J5</f>
        <v>0</v>
      </c>
      <c r="S7" s="42">
        <f t="shared" si="3"/>
        <v>0</v>
      </c>
      <c r="T7">
        <v>1.2999999999999998E-6</v>
      </c>
      <c r="U7" s="12">
        <v>4</v>
      </c>
    </row>
    <row r="8" spans="2:21">
      <c r="B8" s="29">
        <v>5</v>
      </c>
      <c r="C8" s="40">
        <f t="shared" si="0"/>
        <v>0</v>
      </c>
      <c r="D8" s="43" t="e">
        <f>VLOOKUP(C8,PROTOKOŁY!$B$2:$D$300,3,FALSE)</f>
        <v>#N/A</v>
      </c>
      <c r="E8" s="28">
        <f t="shared" si="1"/>
        <v>2.62E-5</v>
      </c>
      <c r="O8" s="27">
        <f t="shared" si="2"/>
        <v>1.3999999999999999E-6</v>
      </c>
      <c r="P8" t="str">
        <f>PROTOKOŁY!B6</f>
        <v>Miśkiewicz Iga</v>
      </c>
      <c r="R8" s="42">
        <f>PROTOKOŁY!J6</f>
        <v>0</v>
      </c>
      <c r="S8" s="42">
        <f t="shared" si="3"/>
        <v>0</v>
      </c>
      <c r="T8">
        <v>1.3999999999999999E-6</v>
      </c>
      <c r="U8" s="12">
        <v>5</v>
      </c>
    </row>
    <row r="9" spans="2:21">
      <c r="B9" s="29">
        <v>6</v>
      </c>
      <c r="C9" s="40">
        <f t="shared" si="0"/>
        <v>0</v>
      </c>
      <c r="D9" s="43" t="e">
        <f>VLOOKUP(C9,PROTOKOŁY!$B$2:$D$300,3,FALSE)</f>
        <v>#N/A</v>
      </c>
      <c r="E9" s="28">
        <f t="shared" si="1"/>
        <v>2.6100000000000001E-5</v>
      </c>
      <c r="O9" s="27">
        <f t="shared" si="2"/>
        <v>1.5E-6</v>
      </c>
      <c r="P9" t="str">
        <f>PROTOKOŁY!B7</f>
        <v>Stradomska Aleksandra</v>
      </c>
      <c r="R9" s="42">
        <f>PROTOKOŁY!J7</f>
        <v>0</v>
      </c>
      <c r="S9" s="42">
        <f t="shared" si="3"/>
        <v>0</v>
      </c>
      <c r="T9">
        <v>1.5E-6</v>
      </c>
      <c r="U9" s="12">
        <v>6</v>
      </c>
    </row>
    <row r="10" spans="2:21">
      <c r="B10" s="29">
        <v>7</v>
      </c>
      <c r="C10" s="40">
        <f t="shared" si="0"/>
        <v>0</v>
      </c>
      <c r="D10" s="43" t="e">
        <f>VLOOKUP(C10,PROTOKOŁY!$B$2:$D$300,3,FALSE)</f>
        <v>#N/A</v>
      </c>
      <c r="E10" s="28">
        <f t="shared" si="1"/>
        <v>2.5999999999999998E-5</v>
      </c>
      <c r="O10" s="27">
        <f t="shared" si="2"/>
        <v>1.5999999999999999E-6</v>
      </c>
      <c r="P10" t="str">
        <f>PROTOKOŁY!B8</f>
        <v>SZKOŁA</v>
      </c>
      <c r="R10" s="42">
        <f>PROTOKOŁY!J8</f>
        <v>0</v>
      </c>
      <c r="S10" s="42">
        <f t="shared" si="3"/>
        <v>0</v>
      </c>
      <c r="T10">
        <v>1.5999999999999999E-6</v>
      </c>
      <c r="U10" s="12">
        <v>7</v>
      </c>
    </row>
    <row r="11" spans="2:21">
      <c r="B11" s="29">
        <v>8</v>
      </c>
      <c r="C11" s="40">
        <f t="shared" si="0"/>
        <v>0</v>
      </c>
      <c r="D11" s="43" t="e">
        <f>VLOOKUP(C11,PROTOKOŁY!$B$2:$D$300,3,FALSE)</f>
        <v>#N/A</v>
      </c>
      <c r="E11" s="28">
        <f t="shared" si="1"/>
        <v>2.5899999999999999E-5</v>
      </c>
      <c r="O11" s="27">
        <f t="shared" si="2"/>
        <v>1.6999999999999998E-6</v>
      </c>
      <c r="P11" t="str">
        <f>PROTOKOŁY!B9</f>
        <v>Brodka Zofia</v>
      </c>
      <c r="R11" s="42">
        <f>PROTOKOŁY!J9</f>
        <v>0</v>
      </c>
      <c r="S11" s="42">
        <f t="shared" si="3"/>
        <v>0</v>
      </c>
      <c r="T11">
        <v>1.6999999999999998E-6</v>
      </c>
      <c r="U11" s="12">
        <v>8</v>
      </c>
    </row>
    <row r="12" spans="2:21">
      <c r="B12" s="29">
        <v>9</v>
      </c>
      <c r="C12" s="40">
        <f t="shared" si="0"/>
        <v>0</v>
      </c>
      <c r="D12" s="43" t="e">
        <f>VLOOKUP(C12,PROTOKOŁY!$B$2:$D$300,3,FALSE)</f>
        <v>#N/A</v>
      </c>
      <c r="E12" s="28">
        <f t="shared" si="1"/>
        <v>2.58E-5</v>
      </c>
      <c r="O12" s="27">
        <f t="shared" si="2"/>
        <v>1.7999999999999999E-6</v>
      </c>
      <c r="P12" t="str">
        <f>PROTOKOŁY!B10</f>
        <v>Gocka Joanna</v>
      </c>
      <c r="R12" s="42">
        <f>PROTOKOŁY!J10</f>
        <v>0</v>
      </c>
      <c r="S12" s="42">
        <f t="shared" si="3"/>
        <v>0</v>
      </c>
      <c r="T12">
        <v>1.7999999999999999E-6</v>
      </c>
      <c r="U12" s="12">
        <v>9</v>
      </c>
    </row>
    <row r="13" spans="2:21">
      <c r="B13" s="29">
        <v>10</v>
      </c>
      <c r="C13" s="40">
        <f t="shared" si="0"/>
        <v>0</v>
      </c>
      <c r="D13" s="43" t="e">
        <f>VLOOKUP(C13,PROTOKOŁY!$B$2:$D$300,3,FALSE)</f>
        <v>#N/A</v>
      </c>
      <c r="E13" s="28">
        <f t="shared" si="1"/>
        <v>2.5699999999999998E-5</v>
      </c>
      <c r="O13" s="27">
        <f t="shared" si="2"/>
        <v>1.9E-6</v>
      </c>
      <c r="P13" t="str">
        <f>PROTOKOŁY!B11</f>
        <v>Kleiber Wiktoria</v>
      </c>
      <c r="R13" s="42">
        <f>PROTOKOŁY!J11</f>
        <v>0</v>
      </c>
      <c r="S13" s="42">
        <f t="shared" si="3"/>
        <v>0</v>
      </c>
      <c r="T13">
        <v>1.9E-6</v>
      </c>
      <c r="U13" s="12">
        <v>10</v>
      </c>
    </row>
    <row r="14" spans="2:21">
      <c r="B14" s="29">
        <v>11</v>
      </c>
      <c r="C14" s="40">
        <f t="shared" si="0"/>
        <v>0</v>
      </c>
      <c r="D14" s="43" t="e">
        <f>VLOOKUP(C14,PROTOKOŁY!$B$2:$D$300,3,FALSE)</f>
        <v>#N/A</v>
      </c>
      <c r="E14" s="28">
        <f t="shared" si="1"/>
        <v>2.5599999999999999E-5</v>
      </c>
      <c r="O14" s="27">
        <f t="shared" si="2"/>
        <v>1.9999999999999999E-6</v>
      </c>
      <c r="P14" t="str">
        <f>PROTOKOŁY!B12</f>
        <v>Grabia Magdalena</v>
      </c>
      <c r="R14" s="42">
        <f>PROTOKOŁY!J12</f>
        <v>0</v>
      </c>
      <c r="S14" s="42">
        <f t="shared" si="3"/>
        <v>0</v>
      </c>
      <c r="T14">
        <v>1.9999999999999999E-6</v>
      </c>
      <c r="U14" s="12">
        <v>11</v>
      </c>
    </row>
    <row r="15" spans="2:21">
      <c r="B15" s="29">
        <v>12</v>
      </c>
      <c r="C15" s="40">
        <f t="shared" si="0"/>
        <v>0</v>
      </c>
      <c r="D15" s="43" t="e">
        <f>VLOOKUP(C15,PROTOKOŁY!$B$2:$D$300,3,FALSE)</f>
        <v>#N/A</v>
      </c>
      <c r="E15" s="28">
        <f t="shared" si="1"/>
        <v>2.55E-5</v>
      </c>
      <c r="O15" s="27">
        <f t="shared" si="2"/>
        <v>2.1000000000000002E-6</v>
      </c>
      <c r="P15" t="str">
        <f>PROTOKOŁY!B13</f>
        <v>Mazur Wiktoria</v>
      </c>
      <c r="R15" s="42">
        <f>PROTOKOŁY!J13</f>
        <v>0</v>
      </c>
      <c r="S15" s="42">
        <f t="shared" si="3"/>
        <v>0</v>
      </c>
      <c r="T15">
        <v>2.1000000000000002E-6</v>
      </c>
      <c r="U15" s="12">
        <v>12</v>
      </c>
    </row>
    <row r="16" spans="2:21">
      <c r="B16" s="29">
        <v>13</v>
      </c>
      <c r="C16" s="40">
        <f t="shared" si="0"/>
        <v>0</v>
      </c>
      <c r="D16" s="43" t="e">
        <f>VLOOKUP(C16,PROTOKOŁY!$B$2:$D$300,3,FALSE)</f>
        <v>#N/A</v>
      </c>
      <c r="E16" s="28">
        <f t="shared" si="1"/>
        <v>2.5400000000000001E-5</v>
      </c>
      <c r="O16" s="27">
        <f t="shared" si="2"/>
        <v>2.2000000000000001E-6</v>
      </c>
      <c r="P16">
        <f>PROTOKOŁY!B14</f>
        <v>0</v>
      </c>
      <c r="R16" s="42">
        <f>PROTOKOŁY!J14</f>
        <v>0</v>
      </c>
      <c r="S16" s="42">
        <f t="shared" si="3"/>
        <v>0</v>
      </c>
      <c r="T16">
        <v>2.2000000000000001E-6</v>
      </c>
      <c r="U16" s="12">
        <v>13</v>
      </c>
    </row>
    <row r="17" spans="2:21">
      <c r="B17" s="29">
        <v>14</v>
      </c>
      <c r="C17" s="40">
        <f t="shared" si="0"/>
        <v>0</v>
      </c>
      <c r="D17" s="43" t="e">
        <f>VLOOKUP(C17,PROTOKOŁY!$B$2:$D$300,3,FALSE)</f>
        <v>#N/A</v>
      </c>
      <c r="E17" s="28">
        <f t="shared" si="1"/>
        <v>2.5299999999999998E-5</v>
      </c>
      <c r="O17" s="27">
        <f t="shared" si="2"/>
        <v>2.3E-6</v>
      </c>
      <c r="P17" t="str">
        <f>PROTOKOŁY!B15</f>
        <v>SZKOŁA</v>
      </c>
      <c r="R17" s="42">
        <f>PROTOKOŁY!J15</f>
        <v>0</v>
      </c>
      <c r="S17" s="42">
        <f t="shared" si="3"/>
        <v>0</v>
      </c>
      <c r="T17">
        <v>2.3E-6</v>
      </c>
      <c r="U17" s="12">
        <v>14</v>
      </c>
    </row>
    <row r="18" spans="2:21">
      <c r="B18" s="29">
        <v>15</v>
      </c>
      <c r="C18" s="40">
        <f t="shared" si="0"/>
        <v>0</v>
      </c>
      <c r="D18" s="43" t="e">
        <f>VLOOKUP(C18,PROTOKOŁY!$B$2:$D$300,3,FALSE)</f>
        <v>#N/A</v>
      </c>
      <c r="E18" s="28">
        <f t="shared" si="1"/>
        <v>2.5199999999999999E-5</v>
      </c>
      <c r="O18" s="27">
        <f t="shared" si="2"/>
        <v>2.3999999999999999E-6</v>
      </c>
      <c r="P18" t="str">
        <f>PROTOKOŁY!B16</f>
        <v>Smoczyk Aleksandra</v>
      </c>
      <c r="R18" s="42">
        <f>PROTOKOŁY!J16</f>
        <v>0</v>
      </c>
      <c r="S18" s="42">
        <f t="shared" si="3"/>
        <v>0</v>
      </c>
      <c r="T18">
        <v>2.3999999999999999E-6</v>
      </c>
      <c r="U18" s="12">
        <v>15</v>
      </c>
    </row>
    <row r="19" spans="2:21">
      <c r="B19" s="29">
        <v>16</v>
      </c>
      <c r="C19" s="40">
        <f t="shared" si="0"/>
        <v>0</v>
      </c>
      <c r="D19" s="43" t="e">
        <f>VLOOKUP(C19,PROTOKOŁY!$B$2:$D$300,3,FALSE)</f>
        <v>#N/A</v>
      </c>
      <c r="E19" s="28">
        <f t="shared" si="1"/>
        <v>2.51E-5</v>
      </c>
      <c r="O19" s="27">
        <f t="shared" si="2"/>
        <v>2.4999999999999998E-6</v>
      </c>
      <c r="P19" t="str">
        <f>PROTOKOŁY!B17</f>
        <v>Jakubowska Martyna</v>
      </c>
      <c r="R19" s="42">
        <f>PROTOKOŁY!J17</f>
        <v>0</v>
      </c>
      <c r="S19" s="42">
        <f t="shared" si="3"/>
        <v>0</v>
      </c>
      <c r="T19">
        <v>2.4999999999999998E-6</v>
      </c>
      <c r="U19" s="12">
        <v>16</v>
      </c>
    </row>
    <row r="20" spans="2:21">
      <c r="B20" s="29">
        <v>17</v>
      </c>
      <c r="C20" s="40">
        <f t="shared" si="0"/>
        <v>0</v>
      </c>
      <c r="D20" s="43" t="e">
        <f>VLOOKUP(C20,PROTOKOŁY!$B$2:$D$300,3,FALSE)</f>
        <v>#N/A</v>
      </c>
      <c r="E20" s="28">
        <f t="shared" si="1"/>
        <v>2.5000000000000001E-5</v>
      </c>
      <c r="O20" s="27">
        <f t="shared" si="2"/>
        <v>2.5999999999999997E-6</v>
      </c>
      <c r="P20" t="str">
        <f>PROTOKOŁY!B18</f>
        <v>Kapitan Karolina</v>
      </c>
      <c r="R20" s="42">
        <f>PROTOKOŁY!J18</f>
        <v>0</v>
      </c>
      <c r="S20" s="42">
        <f t="shared" si="3"/>
        <v>0</v>
      </c>
      <c r="T20">
        <v>2.5999999999999997E-6</v>
      </c>
      <c r="U20" s="12">
        <v>17</v>
      </c>
    </row>
    <row r="21" spans="2:21">
      <c r="B21" s="29">
        <v>18</v>
      </c>
      <c r="C21" s="40">
        <f t="shared" si="0"/>
        <v>0</v>
      </c>
      <c r="D21" s="43" t="e">
        <f>VLOOKUP(C21,PROTOKOŁY!$B$2:$D$300,3,FALSE)</f>
        <v>#N/A</v>
      </c>
      <c r="E21" s="28">
        <f t="shared" si="1"/>
        <v>2.4899999999999999E-5</v>
      </c>
      <c r="O21" s="27">
        <f t="shared" si="2"/>
        <v>2.6999999999999996E-6</v>
      </c>
      <c r="P21" t="str">
        <f>PROTOKOŁY!B19</f>
        <v>Wartecka Barbara</v>
      </c>
      <c r="R21" s="42">
        <f>PROTOKOŁY!J19</f>
        <v>0</v>
      </c>
      <c r="S21" s="42">
        <f t="shared" si="3"/>
        <v>0</v>
      </c>
      <c r="T21">
        <v>2.6999999999999996E-6</v>
      </c>
      <c r="U21" s="12">
        <v>18</v>
      </c>
    </row>
    <row r="22" spans="2:21">
      <c r="B22" s="29">
        <v>19</v>
      </c>
      <c r="C22" s="40">
        <f t="shared" si="0"/>
        <v>0</v>
      </c>
      <c r="D22" s="43" t="e">
        <f>VLOOKUP(C22,PROTOKOŁY!$B$2:$D$300,3,FALSE)</f>
        <v>#N/A</v>
      </c>
      <c r="E22" s="28">
        <f t="shared" si="1"/>
        <v>2.48E-5</v>
      </c>
      <c r="O22" s="27">
        <f t="shared" si="2"/>
        <v>2.7999999999999999E-6</v>
      </c>
      <c r="P22" t="str">
        <f>PROTOKOŁY!B20</f>
        <v>Wartecka Zofia</v>
      </c>
      <c r="R22" s="42">
        <f>PROTOKOŁY!J20</f>
        <v>0</v>
      </c>
      <c r="S22" s="42">
        <f t="shared" si="3"/>
        <v>0</v>
      </c>
      <c r="T22">
        <v>2.7999999999999999E-6</v>
      </c>
      <c r="U22" s="12">
        <v>19</v>
      </c>
    </row>
    <row r="23" spans="2:21">
      <c r="B23" s="29">
        <v>20</v>
      </c>
      <c r="C23" s="40">
        <f t="shared" si="0"/>
        <v>0</v>
      </c>
      <c r="D23" t="e">
        <f>VLOOKUP(C23,PROTOKOŁY!$B$2:$D$300,3,FALSE)</f>
        <v>#N/A</v>
      </c>
      <c r="E23" s="28">
        <f t="shared" si="1"/>
        <v>2.4700000000000001E-5</v>
      </c>
      <c r="O23" s="27">
        <f t="shared" si="2"/>
        <v>2.9000000000000002E-6</v>
      </c>
      <c r="P23">
        <f>PROTOKOŁY!B21</f>
        <v>0</v>
      </c>
      <c r="R23" s="42">
        <f>PROTOKOŁY!J21</f>
        <v>0</v>
      </c>
      <c r="S23" s="42">
        <f t="shared" si="3"/>
        <v>0</v>
      </c>
      <c r="T23">
        <v>2.9000000000000002E-6</v>
      </c>
      <c r="U23" s="12">
        <v>20</v>
      </c>
    </row>
    <row r="24" spans="2:21">
      <c r="B24" s="29">
        <v>21</v>
      </c>
      <c r="C24" s="40">
        <f t="shared" si="0"/>
        <v>0</v>
      </c>
      <c r="D24" t="e">
        <f>VLOOKUP(C24,PROTOKOŁY!$B$2:$D$300,3,FALSE)</f>
        <v>#N/A</v>
      </c>
      <c r="E24" s="28">
        <f t="shared" si="1"/>
        <v>2.4599999999999998E-5</v>
      </c>
      <c r="O24" s="27">
        <f t="shared" si="2"/>
        <v>3.0000000000000001E-6</v>
      </c>
      <c r="P24" t="str">
        <f>PROTOKOŁY!B22</f>
        <v>SZKOŁA</v>
      </c>
      <c r="R24" s="42">
        <f>PROTOKOŁY!J22</f>
        <v>0</v>
      </c>
      <c r="S24" s="42">
        <f t="shared" si="3"/>
        <v>0</v>
      </c>
      <c r="T24">
        <v>3.0000000000000001E-6</v>
      </c>
      <c r="U24" s="12">
        <v>21</v>
      </c>
    </row>
    <row r="25" spans="2:21">
      <c r="B25" s="29">
        <v>22</v>
      </c>
      <c r="C25" s="40">
        <f t="shared" si="0"/>
        <v>0</v>
      </c>
      <c r="D25" t="e">
        <f>VLOOKUP(C25,PROTOKOŁY!$B$2:$D$300,3,FALSE)</f>
        <v>#N/A</v>
      </c>
      <c r="E25" s="28">
        <f t="shared" si="1"/>
        <v>2.4499999999999999E-5</v>
      </c>
      <c r="O25" s="27">
        <f t="shared" si="2"/>
        <v>3.1E-6</v>
      </c>
      <c r="P25" t="str">
        <f>PROTOKOŁY!B23</f>
        <v>Rumińska Sylwia</v>
      </c>
      <c r="R25" s="42">
        <f>PROTOKOŁY!J23</f>
        <v>0</v>
      </c>
      <c r="S25" s="42">
        <f t="shared" si="3"/>
        <v>0</v>
      </c>
      <c r="T25">
        <v>3.1E-6</v>
      </c>
      <c r="U25" s="12">
        <v>22</v>
      </c>
    </row>
    <row r="26" spans="2:21">
      <c r="B26" s="29">
        <v>23</v>
      </c>
      <c r="C26" s="40">
        <f t="shared" si="0"/>
        <v>0</v>
      </c>
      <c r="D26" t="e">
        <f>VLOOKUP(C26,PROTOKOŁY!$B$2:$D$300,3,FALSE)</f>
        <v>#N/A</v>
      </c>
      <c r="E26" s="28">
        <f t="shared" si="1"/>
        <v>2.44E-5</v>
      </c>
      <c r="O26" s="27">
        <f t="shared" si="2"/>
        <v>3.1999999999999999E-6</v>
      </c>
      <c r="P26" t="str">
        <f>PROTOKOŁY!B24</f>
        <v>Sułkowska Magdalena</v>
      </c>
      <c r="R26" s="42">
        <f>PROTOKOŁY!J24</f>
        <v>0</v>
      </c>
      <c r="S26" s="42">
        <f t="shared" si="3"/>
        <v>0</v>
      </c>
      <c r="T26">
        <v>3.1999999999999999E-6</v>
      </c>
      <c r="U26" s="12">
        <v>23</v>
      </c>
    </row>
    <row r="27" spans="2:21">
      <c r="B27" s="29">
        <v>24</v>
      </c>
      <c r="C27" s="40">
        <f t="shared" si="0"/>
        <v>0</v>
      </c>
      <c r="D27" t="e">
        <f>VLOOKUP(C27,PROTOKOŁY!$B$2:$D$300,3,FALSE)</f>
        <v>#N/A</v>
      </c>
      <c r="E27" s="28">
        <f t="shared" si="1"/>
        <v>2.4300000000000001E-5</v>
      </c>
      <c r="O27" s="27">
        <f t="shared" si="2"/>
        <v>3.2999999999999997E-6</v>
      </c>
      <c r="P27" t="str">
        <f>PROTOKOŁY!B25</f>
        <v>Olejniczak Klaudia</v>
      </c>
      <c r="R27" s="42">
        <f>PROTOKOŁY!J25</f>
        <v>0</v>
      </c>
      <c r="S27" s="42">
        <f t="shared" si="3"/>
        <v>0</v>
      </c>
      <c r="T27">
        <v>3.2999999999999997E-6</v>
      </c>
      <c r="U27" s="12">
        <v>24</v>
      </c>
    </row>
    <row r="28" spans="2:21">
      <c r="B28" s="29">
        <v>25</v>
      </c>
      <c r="C28" s="40">
        <f t="shared" si="0"/>
        <v>0</v>
      </c>
      <c r="D28" t="e">
        <f>VLOOKUP(C28,PROTOKOŁY!$B$2:$D$300,3,FALSE)</f>
        <v>#N/A</v>
      </c>
      <c r="E28" s="28">
        <f t="shared" si="1"/>
        <v>2.4199999999999999E-5</v>
      </c>
      <c r="O28" s="27">
        <f t="shared" si="2"/>
        <v>3.3999999999999996E-6</v>
      </c>
      <c r="P28" t="str">
        <f>PROTOKOŁY!B26</f>
        <v>Frąckowiak Dominika</v>
      </c>
      <c r="R28" s="42">
        <f>PROTOKOŁY!J26</f>
        <v>0</v>
      </c>
      <c r="S28" s="42">
        <f t="shared" si="3"/>
        <v>0</v>
      </c>
      <c r="T28">
        <v>3.3999999999999996E-6</v>
      </c>
      <c r="U28" s="12">
        <v>25</v>
      </c>
    </row>
    <row r="29" spans="2:21">
      <c r="B29" s="29">
        <v>26</v>
      </c>
      <c r="C29" s="40">
        <f t="shared" si="0"/>
        <v>0</v>
      </c>
      <c r="D29" t="e">
        <f>VLOOKUP(C29,PROTOKOŁY!$B$2:$D$300,3,FALSE)</f>
        <v>#N/A</v>
      </c>
      <c r="E29" s="28">
        <f t="shared" si="1"/>
        <v>2.41E-5</v>
      </c>
      <c r="O29" s="27">
        <f t="shared" si="2"/>
        <v>3.4999999999999995E-6</v>
      </c>
      <c r="P29" t="str">
        <f>PROTOKOŁY!B27</f>
        <v>Radziejewsa Agata</v>
      </c>
      <c r="R29" s="42">
        <f>PROTOKOŁY!J27</f>
        <v>0</v>
      </c>
      <c r="S29" s="42">
        <f t="shared" si="3"/>
        <v>0</v>
      </c>
      <c r="T29">
        <v>3.4999999999999995E-6</v>
      </c>
      <c r="U29" s="12">
        <v>26</v>
      </c>
    </row>
    <row r="30" spans="2:21">
      <c r="B30" s="29">
        <v>27</v>
      </c>
      <c r="C30" s="40">
        <f t="shared" si="0"/>
        <v>0</v>
      </c>
      <c r="D30" t="e">
        <f>VLOOKUP(C30,PROTOKOŁY!$B$2:$D$300,3,FALSE)</f>
        <v>#N/A</v>
      </c>
      <c r="E30" s="28">
        <f t="shared" si="1"/>
        <v>2.4000000000000001E-5</v>
      </c>
      <c r="O30" s="27">
        <f t="shared" si="2"/>
        <v>3.5999999999999994E-6</v>
      </c>
      <c r="P30" t="str">
        <f>PROTOKOŁY!B28</f>
        <v>Matuszewska Weronika</v>
      </c>
      <c r="R30" s="42">
        <f>PROTOKOŁY!J28</f>
        <v>0</v>
      </c>
      <c r="S30" s="42">
        <f t="shared" si="3"/>
        <v>0</v>
      </c>
      <c r="T30">
        <v>3.5999999999999994E-6</v>
      </c>
      <c r="U30" s="12">
        <v>27</v>
      </c>
    </row>
    <row r="31" spans="2:21">
      <c r="B31" s="29">
        <v>28</v>
      </c>
      <c r="C31" s="40">
        <f t="shared" si="0"/>
        <v>0</v>
      </c>
      <c r="D31" t="e">
        <f>VLOOKUP(C31,PROTOKOŁY!$B$2:$D$300,3,FALSE)</f>
        <v>#N/A</v>
      </c>
      <c r="E31" s="28">
        <f t="shared" si="1"/>
        <v>2.3899999999999998E-5</v>
      </c>
      <c r="O31" s="27">
        <f t="shared" si="2"/>
        <v>3.7000000000000002E-6</v>
      </c>
      <c r="P31" t="str">
        <f>PROTOKOŁY!B29</f>
        <v>SZKOŁA</v>
      </c>
      <c r="R31" s="42">
        <f>PROTOKOŁY!J29</f>
        <v>0</v>
      </c>
      <c r="S31" s="42">
        <f t="shared" si="3"/>
        <v>0</v>
      </c>
      <c r="T31">
        <v>3.7000000000000002E-6</v>
      </c>
      <c r="U31" s="12">
        <v>28</v>
      </c>
    </row>
    <row r="32" spans="2:21">
      <c r="B32" s="29">
        <v>29</v>
      </c>
      <c r="C32" s="40">
        <f t="shared" si="0"/>
        <v>0</v>
      </c>
      <c r="D32" t="e">
        <f>VLOOKUP(C32,PROTOKOŁY!$B$2:$D$300,3,FALSE)</f>
        <v>#N/A</v>
      </c>
      <c r="E32" s="28">
        <f t="shared" si="1"/>
        <v>2.3799999999999999E-5</v>
      </c>
      <c r="O32" s="27">
        <f t="shared" si="2"/>
        <v>3.8E-6</v>
      </c>
      <c r="P32" t="str">
        <f>PROTOKOŁY!B30</f>
        <v>Olejnik Łucja</v>
      </c>
      <c r="R32" s="42">
        <f>PROTOKOŁY!J30</f>
        <v>0</v>
      </c>
      <c r="S32" s="42">
        <f t="shared" si="3"/>
        <v>0</v>
      </c>
      <c r="T32">
        <v>3.8E-6</v>
      </c>
      <c r="U32" s="12">
        <v>29</v>
      </c>
    </row>
    <row r="33" spans="2:21">
      <c r="B33" s="29">
        <v>30</v>
      </c>
      <c r="C33" s="40">
        <f t="shared" si="0"/>
        <v>0</v>
      </c>
      <c r="D33" t="e">
        <f>VLOOKUP(C33,PROTOKOŁY!$B$2:$D$300,3,FALSE)</f>
        <v>#N/A</v>
      </c>
      <c r="E33" s="28">
        <f t="shared" si="1"/>
        <v>2.37E-5</v>
      </c>
      <c r="O33" s="27">
        <f t="shared" si="2"/>
        <v>3.8999999999999999E-6</v>
      </c>
      <c r="P33" t="str">
        <f>PROTOKOŁY!B31</f>
        <v>Szrejder Paulina</v>
      </c>
      <c r="R33" s="42">
        <f>PROTOKOŁY!J31</f>
        <v>0</v>
      </c>
      <c r="S33" s="42">
        <f t="shared" si="3"/>
        <v>0</v>
      </c>
      <c r="T33">
        <v>3.8999999999999999E-6</v>
      </c>
      <c r="U33" s="12">
        <v>30</v>
      </c>
    </row>
    <row r="34" spans="2:21">
      <c r="B34" s="29">
        <v>31</v>
      </c>
      <c r="C34" s="40">
        <f t="shared" si="0"/>
        <v>0</v>
      </c>
      <c r="D34" t="e">
        <f>VLOOKUP(C34,PROTOKOŁY!$B$2:$D$300,3,FALSE)</f>
        <v>#N/A</v>
      </c>
      <c r="E34" s="28">
        <f t="shared" si="1"/>
        <v>2.3600000000000001E-5</v>
      </c>
      <c r="O34" s="27">
        <f t="shared" si="2"/>
        <v>3.9999999999999998E-6</v>
      </c>
      <c r="P34" t="str">
        <f>PROTOKOŁY!B32</f>
        <v>Załuska Klaudia</v>
      </c>
      <c r="R34" s="42">
        <f>PROTOKOŁY!J32</f>
        <v>0</v>
      </c>
      <c r="S34" s="42">
        <f t="shared" si="3"/>
        <v>0</v>
      </c>
      <c r="T34">
        <v>3.9999999999999998E-6</v>
      </c>
      <c r="U34" s="12">
        <v>31</v>
      </c>
    </row>
    <row r="35" spans="2:21">
      <c r="B35" s="29">
        <v>32</v>
      </c>
      <c r="C35" s="40">
        <f t="shared" si="0"/>
        <v>0</v>
      </c>
      <c r="D35" t="e">
        <f>VLOOKUP(C35,PROTOKOŁY!$B$2:$D$300,3,FALSE)</f>
        <v>#N/A</v>
      </c>
      <c r="E35" s="28">
        <f t="shared" si="1"/>
        <v>2.3499999999999999E-5</v>
      </c>
      <c r="O35" s="27">
        <f t="shared" si="2"/>
        <v>4.0999999999999997E-6</v>
      </c>
      <c r="P35" t="str">
        <f>PROTOKOŁY!B33</f>
        <v>Szeszuła Wiktoria</v>
      </c>
      <c r="R35" s="42">
        <f>PROTOKOŁY!J33</f>
        <v>0</v>
      </c>
      <c r="S35" s="42">
        <f t="shared" si="3"/>
        <v>0</v>
      </c>
      <c r="T35">
        <v>4.0999999999999997E-6</v>
      </c>
      <c r="U35" s="12">
        <v>32</v>
      </c>
    </row>
    <row r="36" spans="2:21">
      <c r="B36" s="29">
        <v>33</v>
      </c>
      <c r="C36" s="40">
        <f t="shared" si="0"/>
        <v>0</v>
      </c>
      <c r="D36" t="e">
        <f>VLOOKUP(C36,PROTOKOŁY!$B$2:$D$300,3,FALSE)</f>
        <v>#N/A</v>
      </c>
      <c r="E36" s="28">
        <f t="shared" si="1"/>
        <v>2.34E-5</v>
      </c>
      <c r="O36" s="27">
        <f t="shared" si="2"/>
        <v>4.1999999999999996E-6</v>
      </c>
      <c r="P36" t="str">
        <f>PROTOKOŁY!B34</f>
        <v>Taciak Monika</v>
      </c>
      <c r="R36" s="42">
        <f>PROTOKOŁY!J34</f>
        <v>0</v>
      </c>
      <c r="S36" s="42">
        <f t="shared" si="3"/>
        <v>0</v>
      </c>
      <c r="T36">
        <v>4.1999999999999996E-6</v>
      </c>
      <c r="U36" s="12">
        <v>33</v>
      </c>
    </row>
    <row r="37" spans="2:21">
      <c r="B37" s="29">
        <v>34</v>
      </c>
      <c r="C37" s="40">
        <f t="shared" si="0"/>
        <v>0</v>
      </c>
      <c r="D37" t="e">
        <f>VLOOKUP(C37,PROTOKOŁY!$B$2:$D$300,3,FALSE)</f>
        <v>#N/A</v>
      </c>
      <c r="E37" s="28">
        <f t="shared" si="1"/>
        <v>2.3300000000000001E-5</v>
      </c>
      <c r="O37" s="27">
        <f t="shared" si="2"/>
        <v>4.2999999999999995E-6</v>
      </c>
      <c r="P37" t="str">
        <f>PROTOKOŁY!B35</f>
        <v>Walkowska Karina</v>
      </c>
      <c r="R37" s="42">
        <f>PROTOKOŁY!J35</f>
        <v>0</v>
      </c>
      <c r="S37" s="42">
        <f t="shared" si="3"/>
        <v>0</v>
      </c>
      <c r="T37">
        <v>4.2999999999999995E-6</v>
      </c>
      <c r="U37" s="12">
        <v>34</v>
      </c>
    </row>
    <row r="38" spans="2:21">
      <c r="B38" s="29">
        <v>35</v>
      </c>
      <c r="C38" s="40">
        <f t="shared" si="0"/>
        <v>0</v>
      </c>
      <c r="D38" t="e">
        <f>VLOOKUP(C38,PROTOKOŁY!$B$2:$D$300,3,FALSE)</f>
        <v>#N/A</v>
      </c>
      <c r="E38" s="28">
        <f t="shared" si="1"/>
        <v>2.3199999999999998E-5</v>
      </c>
      <c r="O38" s="27">
        <f t="shared" si="2"/>
        <v>4.3999999999999994E-6</v>
      </c>
      <c r="P38" t="str">
        <f>PROTOKOŁY!B36</f>
        <v>SZKOŁA</v>
      </c>
      <c r="R38" s="42">
        <f>PROTOKOŁY!J36</f>
        <v>0</v>
      </c>
      <c r="S38" s="42">
        <f t="shared" si="3"/>
        <v>0</v>
      </c>
      <c r="T38">
        <v>4.3999999999999994E-6</v>
      </c>
      <c r="U38" s="12">
        <v>35</v>
      </c>
    </row>
    <row r="39" spans="2:21">
      <c r="B39" s="29">
        <v>36</v>
      </c>
      <c r="C39" s="40">
        <f t="shared" si="0"/>
        <v>0</v>
      </c>
      <c r="D39" t="e">
        <f>VLOOKUP(C39,PROTOKOŁY!$B$2:$D$300,3,FALSE)</f>
        <v>#N/A</v>
      </c>
      <c r="E39" s="28">
        <f t="shared" si="1"/>
        <v>2.3099999999999999E-5</v>
      </c>
      <c r="O39" s="27">
        <f t="shared" si="2"/>
        <v>4.5000000000000001E-6</v>
      </c>
      <c r="P39" t="str">
        <f>PROTOKOŁY!B37</f>
        <v>Arning Paulina</v>
      </c>
      <c r="R39" s="42">
        <f>PROTOKOŁY!J37</f>
        <v>0</v>
      </c>
      <c r="S39" s="42">
        <f t="shared" si="3"/>
        <v>0</v>
      </c>
      <c r="T39">
        <v>4.5000000000000001E-6</v>
      </c>
      <c r="U39" s="12">
        <v>36</v>
      </c>
    </row>
    <row r="40" spans="2:21">
      <c r="B40" s="29">
        <v>37</v>
      </c>
      <c r="C40" s="40">
        <f t="shared" si="0"/>
        <v>0</v>
      </c>
      <c r="D40" t="e">
        <f>VLOOKUP(C40,PROTOKOŁY!$B$2:$D$300,3,FALSE)</f>
        <v>#N/A</v>
      </c>
      <c r="E40" s="28">
        <f t="shared" si="1"/>
        <v>2.3E-5</v>
      </c>
      <c r="O40" s="27">
        <f t="shared" si="2"/>
        <v>4.6E-6</v>
      </c>
      <c r="P40" t="str">
        <f>PROTOKOŁY!B38</f>
        <v>Rydlewska Małgorzata</v>
      </c>
      <c r="R40" s="42">
        <f>PROTOKOŁY!J38</f>
        <v>0</v>
      </c>
      <c r="S40" s="42">
        <f t="shared" si="3"/>
        <v>0</v>
      </c>
      <c r="T40">
        <v>4.6E-6</v>
      </c>
      <c r="U40" s="12">
        <v>37</v>
      </c>
    </row>
    <row r="41" spans="2:21">
      <c r="B41" s="29">
        <v>38</v>
      </c>
      <c r="C41" s="40">
        <f t="shared" si="0"/>
        <v>0</v>
      </c>
      <c r="D41" t="e">
        <f>VLOOKUP(C41,PROTOKOŁY!$B$2:$D$300,3,FALSE)</f>
        <v>#N/A</v>
      </c>
      <c r="E41" s="28">
        <f t="shared" si="1"/>
        <v>2.2900000000000001E-5</v>
      </c>
      <c r="O41" s="27">
        <f t="shared" si="2"/>
        <v>4.6999999999999999E-6</v>
      </c>
      <c r="P41" t="str">
        <f>PROTOKOŁY!B39</f>
        <v>Madej Martyna</v>
      </c>
      <c r="R41" s="42">
        <f>PROTOKOŁY!J39</f>
        <v>0</v>
      </c>
      <c r="S41" s="42">
        <f t="shared" si="3"/>
        <v>0</v>
      </c>
      <c r="T41">
        <v>4.6999999999999999E-6</v>
      </c>
      <c r="U41" s="12">
        <v>38</v>
      </c>
    </row>
    <row r="42" spans="2:21">
      <c r="B42" s="29">
        <v>39</v>
      </c>
      <c r="C42" s="40">
        <f t="shared" si="0"/>
        <v>0</v>
      </c>
      <c r="D42" t="e">
        <f>VLOOKUP(C42,PROTOKOŁY!$B$2:$D$300,3,FALSE)</f>
        <v>#N/A</v>
      </c>
      <c r="E42" s="28">
        <f t="shared" si="1"/>
        <v>2.2799999999999999E-5</v>
      </c>
      <c r="O42" s="27">
        <f t="shared" si="2"/>
        <v>4.7999999999999998E-6</v>
      </c>
      <c r="P42" t="str">
        <f>PROTOKOŁY!B40</f>
        <v>Nowakowska Sawa</v>
      </c>
      <c r="R42" s="42">
        <f>PROTOKOŁY!J40</f>
        <v>0</v>
      </c>
      <c r="S42" s="42">
        <f t="shared" si="3"/>
        <v>0</v>
      </c>
      <c r="T42">
        <v>4.7999999999999998E-6</v>
      </c>
      <c r="U42" s="12">
        <v>39</v>
      </c>
    </row>
    <row r="43" spans="2:21">
      <c r="B43" s="29">
        <v>40</v>
      </c>
      <c r="C43" s="40">
        <f t="shared" si="0"/>
        <v>0</v>
      </c>
      <c r="D43" t="e">
        <f>VLOOKUP(C43,PROTOKOŁY!$B$2:$D$300,3,FALSE)</f>
        <v>#N/A</v>
      </c>
      <c r="E43" s="28">
        <f t="shared" si="1"/>
        <v>2.27E-5</v>
      </c>
      <c r="O43" s="27">
        <f t="shared" si="2"/>
        <v>4.8999999999999997E-6</v>
      </c>
      <c r="P43" t="str">
        <f>PROTOKOŁY!B41</f>
        <v>Maćkowiak Wiktoria</v>
      </c>
      <c r="R43" s="42">
        <f>PROTOKOŁY!J41</f>
        <v>0</v>
      </c>
      <c r="S43" s="42">
        <f t="shared" si="3"/>
        <v>0</v>
      </c>
      <c r="T43">
        <v>4.8999999999999997E-6</v>
      </c>
      <c r="U43" s="12">
        <v>40</v>
      </c>
    </row>
    <row r="44" spans="2:21">
      <c r="B44" s="29">
        <v>41</v>
      </c>
      <c r="C44" s="40">
        <f t="shared" si="0"/>
        <v>0</v>
      </c>
      <c r="D44" t="e">
        <f>VLOOKUP(C44,PROTOKOŁY!$B$2:$D$300,3,FALSE)</f>
        <v>#N/A</v>
      </c>
      <c r="E44" s="28">
        <f t="shared" si="1"/>
        <v>2.26E-5</v>
      </c>
      <c r="O44" s="27">
        <f t="shared" si="2"/>
        <v>4.9999999999999996E-6</v>
      </c>
      <c r="P44" t="str">
        <f>PROTOKOŁY!B42</f>
        <v>Napierała Zuzanna</v>
      </c>
      <c r="R44" s="42">
        <f>PROTOKOŁY!J42</f>
        <v>0</v>
      </c>
      <c r="S44" s="42">
        <f t="shared" si="3"/>
        <v>0</v>
      </c>
      <c r="T44">
        <v>4.9999999999999996E-6</v>
      </c>
      <c r="U44" s="12">
        <v>41</v>
      </c>
    </row>
    <row r="45" spans="2:21">
      <c r="B45" s="29">
        <v>42</v>
      </c>
      <c r="C45" s="40">
        <f t="shared" si="0"/>
        <v>0</v>
      </c>
      <c r="D45" t="e">
        <f>VLOOKUP(C45,PROTOKOŁY!$B$2:$D$300,3,FALSE)</f>
        <v>#N/A</v>
      </c>
      <c r="E45" s="28">
        <f t="shared" si="1"/>
        <v>2.2499999999999998E-5</v>
      </c>
      <c r="O45" s="27">
        <f t="shared" si="2"/>
        <v>5.0999999999999995E-6</v>
      </c>
      <c r="P45" t="str">
        <f>PROTOKOŁY!B43</f>
        <v>SZKOŁA</v>
      </c>
      <c r="R45" s="42">
        <f>PROTOKOŁY!J43</f>
        <v>0</v>
      </c>
      <c r="S45" s="42">
        <f t="shared" si="3"/>
        <v>0</v>
      </c>
      <c r="T45">
        <v>5.0999999999999995E-6</v>
      </c>
      <c r="U45" s="12">
        <v>42</v>
      </c>
    </row>
    <row r="46" spans="2:21">
      <c r="B46" s="29">
        <v>43</v>
      </c>
      <c r="C46" s="40">
        <f t="shared" si="0"/>
        <v>0</v>
      </c>
      <c r="D46" t="e">
        <f>VLOOKUP(C46,PROTOKOŁY!$B$2:$D$300,3,FALSE)</f>
        <v>#N/A</v>
      </c>
      <c r="E46" s="28">
        <f t="shared" si="1"/>
        <v>2.2399999999999999E-5</v>
      </c>
      <c r="O46" s="27">
        <f t="shared" si="2"/>
        <v>5.1999999999999993E-6</v>
      </c>
      <c r="P46" t="str">
        <f>PROTOKOŁY!B44</f>
        <v>Rychły Adrianna</v>
      </c>
      <c r="R46" s="42">
        <f>PROTOKOŁY!J44</f>
        <v>0</v>
      </c>
      <c r="S46" s="42">
        <f t="shared" si="3"/>
        <v>0</v>
      </c>
      <c r="T46">
        <v>5.1999999999999993E-6</v>
      </c>
      <c r="U46" s="12">
        <v>43</v>
      </c>
    </row>
    <row r="47" spans="2:21">
      <c r="B47" s="29">
        <v>44</v>
      </c>
      <c r="C47" s="40">
        <f t="shared" si="0"/>
        <v>0</v>
      </c>
      <c r="D47" t="e">
        <f>VLOOKUP(C47,PROTOKOŁY!$B$2:$D$300,3,FALSE)</f>
        <v>#N/A</v>
      </c>
      <c r="E47" s="28">
        <f t="shared" si="1"/>
        <v>2.23E-5</v>
      </c>
      <c r="O47" s="27">
        <f t="shared" si="2"/>
        <v>5.2999999999999992E-6</v>
      </c>
      <c r="P47" t="str">
        <f>PROTOKOŁY!B45</f>
        <v>Kaczmarek Julia</v>
      </c>
      <c r="R47" s="42">
        <f>PROTOKOŁY!J45</f>
        <v>0</v>
      </c>
      <c r="S47" s="42">
        <f t="shared" si="3"/>
        <v>0</v>
      </c>
      <c r="T47">
        <v>5.2999999999999992E-6</v>
      </c>
      <c r="U47" s="12">
        <v>44</v>
      </c>
    </row>
    <row r="48" spans="2:21">
      <c r="B48" s="29">
        <v>45</v>
      </c>
      <c r="C48" s="40">
        <f t="shared" si="0"/>
        <v>0</v>
      </c>
      <c r="D48" t="e">
        <f>VLOOKUP(C48,PROTOKOŁY!$B$2:$D$300,3,FALSE)</f>
        <v>#N/A</v>
      </c>
      <c r="E48" s="28">
        <f t="shared" si="1"/>
        <v>2.2200000000000001E-5</v>
      </c>
      <c r="O48" s="27">
        <f t="shared" si="2"/>
        <v>5.4E-6</v>
      </c>
      <c r="P48" t="str">
        <f>PROTOKOŁY!B46</f>
        <v>Kocurek Klaudia</v>
      </c>
      <c r="R48" s="42">
        <f>PROTOKOŁY!J46</f>
        <v>0</v>
      </c>
      <c r="S48" s="42">
        <f t="shared" si="3"/>
        <v>0</v>
      </c>
      <c r="T48">
        <v>5.4E-6</v>
      </c>
      <c r="U48" s="12">
        <v>45</v>
      </c>
    </row>
    <row r="49" spans="2:21">
      <c r="B49" s="29">
        <v>46</v>
      </c>
      <c r="C49" s="40">
        <f t="shared" si="0"/>
        <v>0</v>
      </c>
      <c r="D49" t="e">
        <f>VLOOKUP(C49,PROTOKOŁY!$B$2:$D$300,3,FALSE)</f>
        <v>#N/A</v>
      </c>
      <c r="E49" s="28">
        <f t="shared" si="1"/>
        <v>2.2099999999999998E-5</v>
      </c>
      <c r="O49" s="27">
        <f t="shared" si="2"/>
        <v>5.4999999999999999E-6</v>
      </c>
      <c r="P49" t="str">
        <f>PROTOKOŁY!B47</f>
        <v>Tomaszewska Julia</v>
      </c>
      <c r="R49" s="42">
        <f>PROTOKOŁY!J47</f>
        <v>0</v>
      </c>
      <c r="S49" s="42">
        <f t="shared" si="3"/>
        <v>0</v>
      </c>
      <c r="T49">
        <v>5.4999999999999999E-6</v>
      </c>
      <c r="U49" s="12">
        <v>46</v>
      </c>
    </row>
    <row r="50" spans="2:21">
      <c r="B50" s="29">
        <v>47</v>
      </c>
      <c r="C50" s="40">
        <f t="shared" si="0"/>
        <v>0</v>
      </c>
      <c r="D50" t="e">
        <f>VLOOKUP(C50,PROTOKOŁY!$B$2:$D$300,3,FALSE)</f>
        <v>#N/A</v>
      </c>
      <c r="E50" s="28">
        <f t="shared" si="1"/>
        <v>2.1999999999999999E-5</v>
      </c>
      <c r="O50" s="27">
        <f t="shared" si="2"/>
        <v>5.5999999999999997E-6</v>
      </c>
      <c r="P50" t="str">
        <f>PROTOKOŁY!B48</f>
        <v>Moszner Zofia</v>
      </c>
      <c r="R50" s="42">
        <f>PROTOKOŁY!J48</f>
        <v>0</v>
      </c>
      <c r="S50" s="42">
        <f t="shared" si="3"/>
        <v>0</v>
      </c>
      <c r="T50">
        <v>5.5999999999999997E-6</v>
      </c>
      <c r="U50" s="12">
        <v>47</v>
      </c>
    </row>
    <row r="51" spans="2:21">
      <c r="B51" s="29">
        <v>48</v>
      </c>
      <c r="C51" s="40">
        <f t="shared" si="0"/>
        <v>0</v>
      </c>
      <c r="D51" t="e">
        <f>VLOOKUP(C51,PROTOKOŁY!$B$2:$D$300,3,FALSE)</f>
        <v>#N/A</v>
      </c>
      <c r="E51" s="28">
        <f t="shared" si="1"/>
        <v>2.19E-5</v>
      </c>
      <c r="O51" s="27">
        <f t="shared" si="2"/>
        <v>5.6999999999999996E-6</v>
      </c>
      <c r="P51" t="str">
        <f>PROTOKOŁY!B49</f>
        <v>Grzelczak Anna</v>
      </c>
      <c r="R51" s="42">
        <f>PROTOKOŁY!J49</f>
        <v>0</v>
      </c>
      <c r="S51" s="42">
        <f t="shared" si="3"/>
        <v>0</v>
      </c>
      <c r="T51">
        <v>5.6999999999999996E-6</v>
      </c>
      <c r="U51" s="12">
        <v>48</v>
      </c>
    </row>
    <row r="52" spans="2:21">
      <c r="B52" s="29">
        <v>49</v>
      </c>
      <c r="C52" s="40">
        <f t="shared" si="0"/>
        <v>0</v>
      </c>
      <c r="D52" t="e">
        <f>VLOOKUP(C52,PROTOKOŁY!$B$2:$D$300,3,FALSE)</f>
        <v>#N/A</v>
      </c>
      <c r="E52" s="28">
        <f t="shared" si="1"/>
        <v>2.1799999999999998E-5</v>
      </c>
      <c r="O52" s="27">
        <f t="shared" si="2"/>
        <v>5.7999999999999995E-6</v>
      </c>
      <c r="P52" t="str">
        <f>PROTOKOŁY!B50</f>
        <v>SZKOŁA</v>
      </c>
      <c r="R52" s="42">
        <f>PROTOKOŁY!J50</f>
        <v>0</v>
      </c>
      <c r="S52" s="42">
        <f t="shared" si="3"/>
        <v>0</v>
      </c>
      <c r="T52">
        <v>5.7999999999999995E-6</v>
      </c>
      <c r="U52" s="12">
        <v>49</v>
      </c>
    </row>
    <row r="53" spans="2:21">
      <c r="B53" s="29">
        <v>50</v>
      </c>
      <c r="C53" s="40">
        <f t="shared" si="0"/>
        <v>0</v>
      </c>
      <c r="D53" t="e">
        <f>VLOOKUP(C53,PROTOKOŁY!$B$2:$D$300,3,FALSE)</f>
        <v>#N/A</v>
      </c>
      <c r="E53" s="28">
        <f t="shared" si="1"/>
        <v>2.1699999999999999E-5</v>
      </c>
      <c r="O53" s="27">
        <f t="shared" si="2"/>
        <v>5.8999999999999994E-6</v>
      </c>
      <c r="P53" t="str">
        <f>PROTOKOŁY!B51</f>
        <v>Gabryelska Joanna</v>
      </c>
      <c r="R53" s="42">
        <f>PROTOKOŁY!J51</f>
        <v>0</v>
      </c>
      <c r="S53" s="42">
        <f t="shared" si="3"/>
        <v>0</v>
      </c>
      <c r="T53">
        <v>5.8999999999999994E-6</v>
      </c>
      <c r="U53" s="12">
        <v>50</v>
      </c>
    </row>
    <row r="54" spans="2:21">
      <c r="B54" s="29">
        <v>51</v>
      </c>
      <c r="C54" s="40">
        <f t="shared" si="0"/>
        <v>0</v>
      </c>
      <c r="D54" t="e">
        <f>VLOOKUP(C54,PROTOKOŁY!$B$2:$D$300,3,FALSE)</f>
        <v>#N/A</v>
      </c>
      <c r="E54" s="28">
        <f t="shared" si="1"/>
        <v>2.16E-5</v>
      </c>
      <c r="O54" s="27">
        <f t="shared" si="2"/>
        <v>5.9999999999999993E-6</v>
      </c>
      <c r="P54" t="str">
        <f>PROTOKOŁY!B52</f>
        <v>Rackowiak Karolina</v>
      </c>
      <c r="R54" s="42">
        <f>PROTOKOŁY!J52</f>
        <v>0</v>
      </c>
      <c r="S54" s="42">
        <f t="shared" si="3"/>
        <v>0</v>
      </c>
      <c r="T54">
        <v>5.9999999999999993E-6</v>
      </c>
      <c r="U54" s="12">
        <v>51</v>
      </c>
    </row>
    <row r="55" spans="2:21">
      <c r="B55" s="29">
        <v>52</v>
      </c>
      <c r="C55" s="40">
        <f t="shared" si="0"/>
        <v>0</v>
      </c>
      <c r="D55" t="e">
        <f>VLOOKUP(C55,PROTOKOŁY!$B$2:$D$300,3,FALSE)</f>
        <v>#N/A</v>
      </c>
      <c r="E55" s="28">
        <f t="shared" si="1"/>
        <v>2.1500000000000001E-5</v>
      </c>
      <c r="O55" s="27">
        <f t="shared" si="2"/>
        <v>6.0999999999999992E-6</v>
      </c>
      <c r="P55" t="str">
        <f>PROTOKOŁY!B53</f>
        <v>Albrecht Maria</v>
      </c>
      <c r="R55" s="42">
        <f>PROTOKOŁY!J53</f>
        <v>0</v>
      </c>
      <c r="S55" s="42">
        <f t="shared" si="3"/>
        <v>0</v>
      </c>
      <c r="T55">
        <v>6.0999999999999992E-6</v>
      </c>
      <c r="U55" s="12">
        <v>52</v>
      </c>
    </row>
    <row r="56" spans="2:21">
      <c r="B56" s="29">
        <v>53</v>
      </c>
      <c r="C56" s="40">
        <f t="shared" si="0"/>
        <v>0</v>
      </c>
      <c r="D56" t="e">
        <f>VLOOKUP(C56,PROTOKOŁY!$B$2:$D$300,3,FALSE)</f>
        <v>#N/A</v>
      </c>
      <c r="E56" s="28">
        <f t="shared" si="1"/>
        <v>2.1399999999999998E-5</v>
      </c>
      <c r="O56" s="27">
        <f t="shared" si="2"/>
        <v>6.1999999999999991E-6</v>
      </c>
      <c r="P56" t="str">
        <f>PROTOKOŁY!B54</f>
        <v>Miszczyszyn Julia</v>
      </c>
      <c r="R56" s="42">
        <f>PROTOKOŁY!J54</f>
        <v>0</v>
      </c>
      <c r="S56" s="42">
        <f t="shared" si="3"/>
        <v>0</v>
      </c>
      <c r="T56">
        <v>6.1999999999999991E-6</v>
      </c>
      <c r="U56" s="12">
        <v>53</v>
      </c>
    </row>
    <row r="57" spans="2:21">
      <c r="B57" s="29">
        <v>54</v>
      </c>
      <c r="C57" s="40">
        <f t="shared" si="0"/>
        <v>0</v>
      </c>
      <c r="D57" t="e">
        <f>VLOOKUP(C57,PROTOKOŁY!$B$2:$D$300,3,FALSE)</f>
        <v>#N/A</v>
      </c>
      <c r="E57" s="28">
        <f t="shared" si="1"/>
        <v>2.1299999999999999E-5</v>
      </c>
      <c r="O57" s="27">
        <f t="shared" si="2"/>
        <v>6.2999999999999998E-6</v>
      </c>
      <c r="P57" t="str">
        <f>PROTOKOŁY!B55</f>
        <v>Jóźwik Anna</v>
      </c>
      <c r="R57" s="42">
        <f>PROTOKOŁY!J55</f>
        <v>0</v>
      </c>
      <c r="S57" s="42">
        <f t="shared" si="3"/>
        <v>0</v>
      </c>
      <c r="T57">
        <v>6.2999999999999998E-6</v>
      </c>
      <c r="U57" s="12">
        <v>54</v>
      </c>
    </row>
    <row r="58" spans="2:21">
      <c r="B58" s="29">
        <v>55</v>
      </c>
      <c r="C58" s="40">
        <f t="shared" si="0"/>
        <v>0</v>
      </c>
      <c r="D58" t="e">
        <f>VLOOKUP(C58,PROTOKOŁY!$B$2:$D$300,3,FALSE)</f>
        <v>#N/A</v>
      </c>
      <c r="E58" s="28">
        <f t="shared" si="1"/>
        <v>2.12E-5</v>
      </c>
      <c r="O58" s="27">
        <f t="shared" si="2"/>
        <v>6.3999999999999997E-6</v>
      </c>
      <c r="P58" t="str">
        <f>PROTOKOŁY!B56</f>
        <v>Janas Martyna</v>
      </c>
      <c r="R58" s="42">
        <f>PROTOKOŁY!J56</f>
        <v>0</v>
      </c>
      <c r="S58" s="42">
        <f t="shared" si="3"/>
        <v>0</v>
      </c>
      <c r="T58">
        <v>6.3999999999999997E-6</v>
      </c>
      <c r="U58" s="12">
        <v>55</v>
      </c>
    </row>
    <row r="59" spans="2:21">
      <c r="B59" s="29">
        <v>56</v>
      </c>
      <c r="C59" s="40">
        <f t="shared" si="0"/>
        <v>0</v>
      </c>
      <c r="D59" t="e">
        <f>VLOOKUP(C59,PROTOKOŁY!$B$2:$D$300,3,FALSE)</f>
        <v>#N/A</v>
      </c>
      <c r="E59" s="28">
        <f t="shared" si="1"/>
        <v>2.1100000000000001E-5</v>
      </c>
      <c r="O59" s="27">
        <f t="shared" si="2"/>
        <v>6.4999999999999996E-6</v>
      </c>
      <c r="P59" t="str">
        <f>PROTOKOŁY!B57</f>
        <v>SZKOŁA</v>
      </c>
      <c r="R59" s="42">
        <f>PROTOKOŁY!J57</f>
        <v>0</v>
      </c>
      <c r="S59" s="42">
        <f t="shared" si="3"/>
        <v>0</v>
      </c>
      <c r="T59">
        <v>6.4999999999999996E-6</v>
      </c>
      <c r="U59" s="12">
        <v>56</v>
      </c>
    </row>
    <row r="60" spans="2:21">
      <c r="B60" s="29">
        <v>57</v>
      </c>
      <c r="C60" s="40">
        <f t="shared" si="0"/>
        <v>0</v>
      </c>
      <c r="D60" t="e">
        <f>VLOOKUP(C60,PROTOKOŁY!$B$2:$D$300,3,FALSE)</f>
        <v>#N/A</v>
      </c>
      <c r="E60" s="28">
        <f t="shared" si="1"/>
        <v>2.0999999999999999E-5</v>
      </c>
      <c r="O60" s="27">
        <f t="shared" si="2"/>
        <v>6.5999999999999995E-6</v>
      </c>
      <c r="P60" t="str">
        <f>PROTOKOŁY!B58</f>
        <v>Poplik Zuzanna</v>
      </c>
      <c r="R60" s="42">
        <f>PROTOKOŁY!J58</f>
        <v>0</v>
      </c>
      <c r="S60" s="42">
        <f t="shared" si="3"/>
        <v>0</v>
      </c>
      <c r="T60">
        <v>6.5999999999999995E-6</v>
      </c>
      <c r="U60" s="12">
        <v>57</v>
      </c>
    </row>
    <row r="61" spans="2:21">
      <c r="B61" s="29">
        <v>58</v>
      </c>
      <c r="C61" s="40">
        <f t="shared" si="0"/>
        <v>0</v>
      </c>
      <c r="D61" t="e">
        <f>VLOOKUP(C61,PROTOKOŁY!$B$2:$D$300,3,FALSE)</f>
        <v>#N/A</v>
      </c>
      <c r="E61" s="28">
        <f t="shared" si="1"/>
        <v>2.09E-5</v>
      </c>
      <c r="O61" s="27">
        <f t="shared" si="2"/>
        <v>6.6999999999999994E-6</v>
      </c>
      <c r="P61" t="str">
        <f>PROTOKOŁY!B59</f>
        <v>Galusik Julia</v>
      </c>
      <c r="R61" s="42">
        <f>PROTOKOŁY!J59</f>
        <v>0</v>
      </c>
      <c r="S61" s="42">
        <f t="shared" si="3"/>
        <v>0</v>
      </c>
      <c r="T61">
        <v>6.6999999999999994E-6</v>
      </c>
      <c r="U61" s="12">
        <v>58</v>
      </c>
    </row>
    <row r="62" spans="2:21">
      <c r="B62" s="29">
        <v>59</v>
      </c>
      <c r="C62" s="40">
        <f t="shared" si="0"/>
        <v>0</v>
      </c>
      <c r="D62" t="e">
        <f>VLOOKUP(C62,PROTOKOŁY!$B$2:$D$300,3,FALSE)</f>
        <v>#N/A</v>
      </c>
      <c r="E62" s="28">
        <f t="shared" si="1"/>
        <v>2.0800000000000001E-5</v>
      </c>
      <c r="O62" s="27">
        <f t="shared" si="2"/>
        <v>6.7999999999999993E-6</v>
      </c>
      <c r="P62" t="str">
        <f>PROTOKOŁY!B60</f>
        <v>Korzec Emilia</v>
      </c>
      <c r="R62" s="42">
        <f>PROTOKOŁY!J60</f>
        <v>0</v>
      </c>
      <c r="S62" s="42">
        <f t="shared" si="3"/>
        <v>0</v>
      </c>
      <c r="T62">
        <v>6.7999999999999993E-6</v>
      </c>
      <c r="U62" s="12">
        <v>59</v>
      </c>
    </row>
    <row r="63" spans="2:21">
      <c r="B63" s="29">
        <v>60</v>
      </c>
      <c r="C63" s="40">
        <f t="shared" si="0"/>
        <v>0</v>
      </c>
      <c r="D63" t="e">
        <f>VLOOKUP(C63,PROTOKOŁY!$B$2:$D$300,3,FALSE)</f>
        <v>#N/A</v>
      </c>
      <c r="E63" s="28">
        <f t="shared" si="1"/>
        <v>2.0699999999999998E-5</v>
      </c>
      <c r="O63" s="27">
        <f t="shared" si="2"/>
        <v>6.8999999999999992E-6</v>
      </c>
      <c r="P63" t="str">
        <f>PROTOKOŁY!B61</f>
        <v>Sepiół Oliwia</v>
      </c>
      <c r="R63" s="42">
        <f>PROTOKOŁY!J61</f>
        <v>0</v>
      </c>
      <c r="S63" s="42">
        <f t="shared" si="3"/>
        <v>0</v>
      </c>
      <c r="T63">
        <v>6.8999999999999992E-6</v>
      </c>
      <c r="U63" s="12">
        <v>60</v>
      </c>
    </row>
    <row r="64" spans="2:21">
      <c r="B64" s="29">
        <v>61</v>
      </c>
      <c r="C64" s="40">
        <f t="shared" si="0"/>
        <v>0</v>
      </c>
      <c r="D64" t="e">
        <f>VLOOKUP(C64,PROTOKOŁY!$B$2:$D$300,3,FALSE)</f>
        <v>#N/A</v>
      </c>
      <c r="E64" s="28">
        <f t="shared" si="1"/>
        <v>2.0599999999999999E-5</v>
      </c>
      <c r="O64" s="27">
        <f t="shared" si="2"/>
        <v>6.9999999999999999E-6</v>
      </c>
      <c r="P64" t="str">
        <f>PROTOKOŁY!B62</f>
        <v>Chojnacka Marianna</v>
      </c>
      <c r="R64" s="42">
        <f>PROTOKOŁY!J62</f>
        <v>0</v>
      </c>
      <c r="S64" s="42">
        <f t="shared" si="3"/>
        <v>0</v>
      </c>
      <c r="T64">
        <v>6.9999999999999999E-6</v>
      </c>
      <c r="U64" s="12">
        <v>61</v>
      </c>
    </row>
    <row r="65" spans="2:21">
      <c r="B65" s="29">
        <v>62</v>
      </c>
      <c r="C65" s="40">
        <f t="shared" si="0"/>
        <v>0</v>
      </c>
      <c r="D65" t="e">
        <f>VLOOKUP(C65,PROTOKOŁY!$B$2:$D$300,3,FALSE)</f>
        <v>#N/A</v>
      </c>
      <c r="E65" s="28">
        <f t="shared" si="1"/>
        <v>2.05E-5</v>
      </c>
      <c r="O65" s="27">
        <f t="shared" si="2"/>
        <v>7.0999999999999998E-6</v>
      </c>
      <c r="P65" t="str">
        <f>PROTOKOŁY!B63</f>
        <v>Kluj Aleksandra</v>
      </c>
      <c r="R65" s="42">
        <f>PROTOKOŁY!J63</f>
        <v>0</v>
      </c>
      <c r="S65" s="42">
        <f t="shared" si="3"/>
        <v>0</v>
      </c>
      <c r="T65">
        <v>7.0999999999999998E-6</v>
      </c>
      <c r="U65" s="12">
        <v>62</v>
      </c>
    </row>
    <row r="66" spans="2:21">
      <c r="B66" s="29">
        <v>63</v>
      </c>
      <c r="C66" s="40">
        <f t="shared" si="0"/>
        <v>0</v>
      </c>
      <c r="D66" t="e">
        <f>VLOOKUP(C66,PROTOKOŁY!$B$2:$D$300,3,FALSE)</f>
        <v>#N/A</v>
      </c>
      <c r="E66" s="28">
        <f t="shared" si="1"/>
        <v>2.0400000000000001E-5</v>
      </c>
      <c r="O66" s="27">
        <f t="shared" si="2"/>
        <v>7.1999999999999997E-6</v>
      </c>
      <c r="P66" t="str">
        <f>PROTOKOŁY!B64</f>
        <v>SZKOŁA</v>
      </c>
      <c r="R66" s="42">
        <f>PROTOKOŁY!J64</f>
        <v>0</v>
      </c>
      <c r="S66" s="42">
        <f t="shared" si="3"/>
        <v>0</v>
      </c>
      <c r="T66">
        <v>7.1999999999999997E-6</v>
      </c>
      <c r="U66" s="12">
        <v>63</v>
      </c>
    </row>
    <row r="67" spans="2:21">
      <c r="B67" s="29">
        <v>64</v>
      </c>
      <c r="C67" s="40">
        <f t="shared" si="0"/>
        <v>0</v>
      </c>
      <c r="D67" t="e">
        <f>VLOOKUP(C67,PROTOKOŁY!$B$2:$D$300,3,FALSE)</f>
        <v>#N/A</v>
      </c>
      <c r="E67" s="28">
        <f t="shared" si="1"/>
        <v>2.0299999999999999E-5</v>
      </c>
      <c r="O67" s="27">
        <f t="shared" si="2"/>
        <v>7.2999999999999996E-6</v>
      </c>
      <c r="P67" t="str">
        <f>PROTOKOŁY!B65</f>
        <v>Ratajczak Klaudia</v>
      </c>
      <c r="R67" s="42">
        <f>PROTOKOŁY!J65</f>
        <v>0</v>
      </c>
      <c r="S67" s="42">
        <f t="shared" si="3"/>
        <v>0</v>
      </c>
      <c r="T67">
        <v>7.2999999999999996E-6</v>
      </c>
      <c r="U67" s="12">
        <v>64</v>
      </c>
    </row>
    <row r="68" spans="2:21">
      <c r="B68" s="29">
        <v>65</v>
      </c>
      <c r="C68" s="40">
        <f t="shared" ref="C68:C131" si="4">VLOOKUP(E68,O$4:P$260,2,FALSE)</f>
        <v>0</v>
      </c>
      <c r="D68" t="e">
        <f>VLOOKUP(C68,PROTOKOŁY!$B$2:$D$300,3,FALSE)</f>
        <v>#N/A</v>
      </c>
      <c r="E68" s="28">
        <f t="shared" si="1"/>
        <v>2.02E-5</v>
      </c>
      <c r="O68" s="27">
        <f t="shared" si="2"/>
        <v>7.3999999999999995E-6</v>
      </c>
      <c r="P68" t="str">
        <f>PROTOKOŁY!B66</f>
        <v>Molewska Martyna</v>
      </c>
      <c r="R68" s="42">
        <f>PROTOKOŁY!J66</f>
        <v>0</v>
      </c>
      <c r="S68" s="42">
        <f t="shared" si="3"/>
        <v>0</v>
      </c>
      <c r="T68">
        <v>7.3999999999999995E-6</v>
      </c>
      <c r="U68" s="12">
        <v>65</v>
      </c>
    </row>
    <row r="69" spans="2:21">
      <c r="B69" s="29">
        <v>66</v>
      </c>
      <c r="C69" s="40">
        <f t="shared" si="4"/>
        <v>0</v>
      </c>
      <c r="D69" t="e">
        <f>VLOOKUP(C69,PROTOKOŁY!$B$2:$D$300,3,FALSE)</f>
        <v>#N/A</v>
      </c>
      <c r="E69" s="28">
        <f t="shared" ref="E69:E132" si="5">LARGE(O$4:O$260,U69)</f>
        <v>2.0100000000000001E-5</v>
      </c>
      <c r="O69" s="27">
        <f t="shared" ref="O69:O132" si="6">S69+T69</f>
        <v>7.4999999999999993E-6</v>
      </c>
      <c r="P69" t="str">
        <f>PROTOKOŁY!B67</f>
        <v>Balwińska Wiktoria</v>
      </c>
      <c r="R69" s="42">
        <f>PROTOKOŁY!J67</f>
        <v>0</v>
      </c>
      <c r="S69" s="42">
        <f t="shared" ref="S69:S132" si="7">R69</f>
        <v>0</v>
      </c>
      <c r="T69">
        <v>7.4999999999999993E-6</v>
      </c>
      <c r="U69" s="12">
        <v>66</v>
      </c>
    </row>
    <row r="70" spans="2:21">
      <c r="B70" s="29">
        <v>67</v>
      </c>
      <c r="C70" s="40">
        <f t="shared" si="4"/>
        <v>0</v>
      </c>
      <c r="D70" t="e">
        <f>VLOOKUP(C70,PROTOKOŁY!$B$2:$D$300,3,FALSE)</f>
        <v>#N/A</v>
      </c>
      <c r="E70" s="28">
        <f t="shared" si="5"/>
        <v>1.9999999999999998E-5</v>
      </c>
      <c r="O70" s="27">
        <f t="shared" si="6"/>
        <v>7.5999999999999992E-6</v>
      </c>
      <c r="P70" t="str">
        <f>PROTOKOŁY!B68</f>
        <v>Salamończyk Wiktoria</v>
      </c>
      <c r="R70" s="42">
        <f>PROTOKOŁY!J68</f>
        <v>0</v>
      </c>
      <c r="S70" s="42">
        <f t="shared" si="7"/>
        <v>0</v>
      </c>
      <c r="T70">
        <v>7.5999999999999992E-6</v>
      </c>
      <c r="U70" s="12">
        <v>67</v>
      </c>
    </row>
    <row r="71" spans="2:21">
      <c r="B71" s="29">
        <v>68</v>
      </c>
      <c r="C71" s="40">
        <f t="shared" si="4"/>
        <v>0</v>
      </c>
      <c r="D71" t="e">
        <f>VLOOKUP(C71,PROTOKOŁY!$B$2:$D$300,3,FALSE)</f>
        <v>#N/A</v>
      </c>
      <c r="E71" s="28">
        <f t="shared" si="5"/>
        <v>1.9899999999999999E-5</v>
      </c>
      <c r="O71" s="27">
        <f t="shared" si="6"/>
        <v>7.6999999999999991E-6</v>
      </c>
      <c r="P71" t="str">
        <f>PROTOKOŁY!B69</f>
        <v>Wośkowiak Vanessa</v>
      </c>
      <c r="R71" s="42">
        <f>PROTOKOŁY!J69</f>
        <v>0</v>
      </c>
      <c r="S71" s="42">
        <f t="shared" si="7"/>
        <v>0</v>
      </c>
      <c r="T71">
        <v>7.6999999999999991E-6</v>
      </c>
      <c r="U71" s="12">
        <v>68</v>
      </c>
    </row>
    <row r="72" spans="2:21">
      <c r="B72" s="29">
        <v>69</v>
      </c>
      <c r="C72" s="40">
        <f t="shared" si="4"/>
        <v>0</v>
      </c>
      <c r="D72" t="e">
        <f>VLOOKUP(C72,PROTOKOŁY!$B$2:$D$300,3,FALSE)</f>
        <v>#N/A</v>
      </c>
      <c r="E72" s="28">
        <f t="shared" si="5"/>
        <v>1.98E-5</v>
      </c>
      <c r="O72" s="27">
        <f t="shared" si="6"/>
        <v>7.7999999999999999E-6</v>
      </c>
      <c r="P72" t="str">
        <f>PROTOKOŁY!B70</f>
        <v>Usak Maja</v>
      </c>
      <c r="R72" s="42">
        <f>PROTOKOŁY!J70</f>
        <v>0</v>
      </c>
      <c r="S72" s="42">
        <f t="shared" si="7"/>
        <v>0</v>
      </c>
      <c r="T72">
        <v>7.7999999999999999E-6</v>
      </c>
      <c r="U72" s="12">
        <v>69</v>
      </c>
    </row>
    <row r="73" spans="2:21">
      <c r="B73" s="29">
        <v>70</v>
      </c>
      <c r="C73" s="40">
        <f t="shared" si="4"/>
        <v>0</v>
      </c>
      <c r="D73" t="e">
        <f>VLOOKUP(C73,PROTOKOŁY!$B$2:$D$300,3,FALSE)</f>
        <v>#N/A</v>
      </c>
      <c r="E73" s="28">
        <f t="shared" si="5"/>
        <v>1.9700000000000001E-5</v>
      </c>
      <c r="O73" s="27">
        <f t="shared" si="6"/>
        <v>7.9000000000000006E-6</v>
      </c>
      <c r="P73" t="str">
        <f>PROTOKOŁY!B71</f>
        <v>SZKOŁA</v>
      </c>
      <c r="R73" s="42">
        <f>PROTOKOŁY!J71</f>
        <v>0</v>
      </c>
      <c r="S73" s="42">
        <f t="shared" si="7"/>
        <v>0</v>
      </c>
      <c r="T73">
        <v>7.9000000000000006E-6</v>
      </c>
      <c r="U73" s="12">
        <v>70</v>
      </c>
    </row>
    <row r="74" spans="2:21">
      <c r="B74" s="29">
        <v>71</v>
      </c>
      <c r="C74" s="40">
        <f t="shared" si="4"/>
        <v>0</v>
      </c>
      <c r="D74" t="e">
        <f>VLOOKUP(C74,PROTOKOŁY!$B$2:$D$300,3,FALSE)</f>
        <v>#N/A</v>
      </c>
      <c r="E74" s="28">
        <f t="shared" si="5"/>
        <v>1.9599999999999999E-5</v>
      </c>
      <c r="O74" s="27">
        <f t="shared" si="6"/>
        <v>7.9999999999999996E-6</v>
      </c>
      <c r="P74" t="str">
        <f>PROTOKOŁY!B72</f>
        <v>Marszałak Aleksandra</v>
      </c>
      <c r="R74" s="42">
        <f>PROTOKOŁY!J72</f>
        <v>0</v>
      </c>
      <c r="S74" s="42">
        <f t="shared" si="7"/>
        <v>0</v>
      </c>
      <c r="T74">
        <v>7.9999999999999996E-6</v>
      </c>
      <c r="U74" s="12">
        <v>71</v>
      </c>
    </row>
    <row r="75" spans="2:21">
      <c r="B75" s="29">
        <v>72</v>
      </c>
      <c r="C75" s="40">
        <f t="shared" si="4"/>
        <v>0</v>
      </c>
      <c r="D75" t="e">
        <f>VLOOKUP(C75,PROTOKOŁY!$B$2:$D$300,3,FALSE)</f>
        <v>#N/A</v>
      </c>
      <c r="E75" s="28">
        <f t="shared" si="5"/>
        <v>1.95E-5</v>
      </c>
      <c r="O75" s="27">
        <f t="shared" si="6"/>
        <v>8.1000000000000004E-6</v>
      </c>
      <c r="P75" t="str">
        <f>PROTOKOŁY!B73</f>
        <v>Deka Angelika</v>
      </c>
      <c r="R75" s="42">
        <f>PROTOKOŁY!J73</f>
        <v>0</v>
      </c>
      <c r="S75" s="42">
        <f t="shared" si="7"/>
        <v>0</v>
      </c>
      <c r="T75">
        <v>8.1000000000000004E-6</v>
      </c>
      <c r="U75" s="12">
        <v>72</v>
      </c>
    </row>
    <row r="76" spans="2:21">
      <c r="B76" s="29">
        <v>73</v>
      </c>
      <c r="C76" s="40">
        <f t="shared" si="4"/>
        <v>0</v>
      </c>
      <c r="D76" t="e">
        <f>VLOOKUP(C76,PROTOKOŁY!$B$2:$D$300,3,FALSE)</f>
        <v>#N/A</v>
      </c>
      <c r="E76" s="28">
        <f t="shared" si="5"/>
        <v>1.9400000000000001E-5</v>
      </c>
      <c r="O76" s="27">
        <f t="shared" si="6"/>
        <v>8.1999999999999994E-6</v>
      </c>
      <c r="P76" t="str">
        <f>PROTOKOŁY!B74</f>
        <v>Kaspruh Emilia</v>
      </c>
      <c r="R76" s="42">
        <f>PROTOKOŁY!J74</f>
        <v>0</v>
      </c>
      <c r="S76" s="42">
        <f t="shared" si="7"/>
        <v>0</v>
      </c>
      <c r="T76">
        <v>8.1999999999999994E-6</v>
      </c>
      <c r="U76" s="12">
        <v>73</v>
      </c>
    </row>
    <row r="77" spans="2:21">
      <c r="B77" s="29">
        <v>74</v>
      </c>
      <c r="C77" s="40">
        <f t="shared" si="4"/>
        <v>0</v>
      </c>
      <c r="D77" t="e">
        <f>VLOOKUP(C77,PROTOKOŁY!$B$2:$D$300,3,FALSE)</f>
        <v>#N/A</v>
      </c>
      <c r="E77" s="28">
        <f t="shared" si="5"/>
        <v>1.9299999999999998E-5</v>
      </c>
      <c r="O77" s="27">
        <f t="shared" si="6"/>
        <v>8.3000000000000002E-6</v>
      </c>
      <c r="P77" t="str">
        <f>PROTOKOŁY!B75</f>
        <v>Szwed-Kopyto Julia</v>
      </c>
      <c r="R77" s="42">
        <f>PROTOKOŁY!J75</f>
        <v>0</v>
      </c>
      <c r="S77" s="42">
        <f t="shared" si="7"/>
        <v>0</v>
      </c>
      <c r="T77">
        <v>8.3000000000000002E-6</v>
      </c>
      <c r="U77" s="12">
        <v>74</v>
      </c>
    </row>
    <row r="78" spans="2:21">
      <c r="B78" s="29">
        <v>75</v>
      </c>
      <c r="C78" s="40">
        <f t="shared" si="4"/>
        <v>0</v>
      </c>
      <c r="D78" t="e">
        <f>VLOOKUP(C78,PROTOKOŁY!$B$2:$D$300,3,FALSE)</f>
        <v>#N/A</v>
      </c>
      <c r="E78" s="28">
        <f t="shared" si="5"/>
        <v>1.9199999999999999E-5</v>
      </c>
      <c r="O78" s="27">
        <f t="shared" si="6"/>
        <v>8.3999999999999992E-6</v>
      </c>
      <c r="P78" t="str">
        <f>PROTOKOŁY!B76</f>
        <v>Pośpiech Aleksandra</v>
      </c>
      <c r="R78" s="42">
        <f>PROTOKOŁY!J76</f>
        <v>0</v>
      </c>
      <c r="S78" s="42">
        <f t="shared" si="7"/>
        <v>0</v>
      </c>
      <c r="T78">
        <v>8.3999999999999992E-6</v>
      </c>
      <c r="U78" s="12">
        <v>75</v>
      </c>
    </row>
    <row r="79" spans="2:21">
      <c r="B79" s="29">
        <v>76</v>
      </c>
      <c r="C79" s="40">
        <f t="shared" si="4"/>
        <v>0</v>
      </c>
      <c r="D79" t="e">
        <f>VLOOKUP(C79,PROTOKOŁY!$B$2:$D$300,3,FALSE)</f>
        <v>#N/A</v>
      </c>
      <c r="E79" s="28">
        <f t="shared" si="5"/>
        <v>1.91E-5</v>
      </c>
      <c r="O79" s="27">
        <f t="shared" si="6"/>
        <v>8.4999999999999999E-6</v>
      </c>
      <c r="P79" t="str">
        <f>PROTOKOŁY!B77</f>
        <v>Kasołka Marta</v>
      </c>
      <c r="R79" s="42">
        <f>PROTOKOŁY!J77</f>
        <v>0</v>
      </c>
      <c r="S79" s="42">
        <f t="shared" si="7"/>
        <v>0</v>
      </c>
      <c r="T79">
        <v>8.4999999999999999E-6</v>
      </c>
      <c r="U79" s="12">
        <v>76</v>
      </c>
    </row>
    <row r="80" spans="2:21">
      <c r="B80" s="29">
        <v>77</v>
      </c>
      <c r="C80" s="40">
        <f t="shared" si="4"/>
        <v>0</v>
      </c>
      <c r="D80" t="e">
        <f>VLOOKUP(C80,PROTOKOŁY!$B$2:$D$300,3,FALSE)</f>
        <v>#N/A</v>
      </c>
      <c r="E80" s="28">
        <f t="shared" si="5"/>
        <v>1.9000000000000001E-5</v>
      </c>
      <c r="O80" s="27">
        <f t="shared" si="6"/>
        <v>8.6000000000000007E-6</v>
      </c>
      <c r="P80" t="str">
        <f>PROTOKOŁY!B78</f>
        <v>SZKOŁA</v>
      </c>
      <c r="R80" s="42">
        <f>PROTOKOŁY!J78</f>
        <v>0</v>
      </c>
      <c r="S80" s="42">
        <f t="shared" si="7"/>
        <v>0</v>
      </c>
      <c r="T80">
        <v>8.6000000000000007E-6</v>
      </c>
      <c r="U80" s="12">
        <v>77</v>
      </c>
    </row>
    <row r="81" spans="2:21">
      <c r="B81" s="29">
        <v>78</v>
      </c>
      <c r="C81" s="40">
        <f t="shared" si="4"/>
        <v>0</v>
      </c>
      <c r="D81" t="e">
        <f>VLOOKUP(C81,PROTOKOŁY!$B$2:$D$300,3,FALSE)</f>
        <v>#N/A</v>
      </c>
      <c r="E81" s="28">
        <f t="shared" si="5"/>
        <v>1.8899999999999999E-5</v>
      </c>
      <c r="O81" s="27">
        <f t="shared" si="6"/>
        <v>8.6999999999999997E-6</v>
      </c>
      <c r="P81" t="str">
        <f>PROTOKOŁY!B79</f>
        <v>Szczepaniak Julia</v>
      </c>
      <c r="R81" s="42">
        <f>PROTOKOŁY!J79</f>
        <v>0</v>
      </c>
      <c r="S81" s="42">
        <f t="shared" si="7"/>
        <v>0</v>
      </c>
      <c r="T81">
        <v>8.6999999999999997E-6</v>
      </c>
      <c r="U81" s="12">
        <v>78</v>
      </c>
    </row>
    <row r="82" spans="2:21">
      <c r="B82" s="29">
        <v>79</v>
      </c>
      <c r="C82" s="40">
        <f t="shared" si="4"/>
        <v>0</v>
      </c>
      <c r="D82" t="e">
        <f>VLOOKUP(C82,PROTOKOŁY!$B$2:$D$300,3,FALSE)</f>
        <v>#N/A</v>
      </c>
      <c r="E82" s="28">
        <f t="shared" si="5"/>
        <v>1.88E-5</v>
      </c>
      <c r="O82" s="27">
        <f t="shared" si="6"/>
        <v>8.8000000000000004E-6</v>
      </c>
      <c r="P82" t="str">
        <f>PROTOKOŁY!B80</f>
        <v>Walewska Zuzanna</v>
      </c>
      <c r="R82" s="42">
        <f>PROTOKOŁY!J80</f>
        <v>0</v>
      </c>
      <c r="S82" s="42">
        <f t="shared" si="7"/>
        <v>0</v>
      </c>
      <c r="T82">
        <v>8.8000000000000004E-6</v>
      </c>
      <c r="U82" s="12">
        <v>79</v>
      </c>
    </row>
    <row r="83" spans="2:21">
      <c r="B83" s="29">
        <v>80</v>
      </c>
      <c r="C83" s="40">
        <f t="shared" si="4"/>
        <v>0</v>
      </c>
      <c r="D83" t="e">
        <f>VLOOKUP(C83,PROTOKOŁY!$B$2:$D$300,3,FALSE)</f>
        <v>#N/A</v>
      </c>
      <c r="E83" s="28">
        <f t="shared" si="5"/>
        <v>1.8700000000000001E-5</v>
      </c>
      <c r="O83" s="27">
        <f t="shared" si="6"/>
        <v>8.8999999999999995E-6</v>
      </c>
      <c r="P83" t="str">
        <f>PROTOKOŁY!B81</f>
        <v>Jasińska Anna</v>
      </c>
      <c r="R83" s="42">
        <f>PROTOKOŁY!J81</f>
        <v>0</v>
      </c>
      <c r="S83" s="42">
        <f t="shared" si="7"/>
        <v>0</v>
      </c>
      <c r="T83">
        <v>8.8999999999999995E-6</v>
      </c>
      <c r="U83" s="12">
        <v>80</v>
      </c>
    </row>
    <row r="84" spans="2:21">
      <c r="B84" s="29">
        <v>81</v>
      </c>
      <c r="C84" s="40">
        <f t="shared" si="4"/>
        <v>0</v>
      </c>
      <c r="D84" t="e">
        <f>VLOOKUP(C84,PROTOKOŁY!$B$2:$D$300,3,FALSE)</f>
        <v>#N/A</v>
      </c>
      <c r="E84" s="28">
        <f t="shared" si="5"/>
        <v>1.8600000000000001E-5</v>
      </c>
      <c r="O84" s="27">
        <f t="shared" si="6"/>
        <v>9.0000000000000002E-6</v>
      </c>
      <c r="P84" t="str">
        <f>PROTOKOŁY!B82</f>
        <v>Gulczyńaska Marianna</v>
      </c>
      <c r="R84" s="42">
        <f>PROTOKOŁY!J82</f>
        <v>0</v>
      </c>
      <c r="S84" s="42">
        <f t="shared" si="7"/>
        <v>0</v>
      </c>
      <c r="T84">
        <v>9.0000000000000002E-6</v>
      </c>
      <c r="U84" s="12">
        <v>81</v>
      </c>
    </row>
    <row r="85" spans="2:21">
      <c r="B85" s="29">
        <v>82</v>
      </c>
      <c r="C85" s="40">
        <f t="shared" si="4"/>
        <v>0</v>
      </c>
      <c r="D85" t="e">
        <f>VLOOKUP(C85,PROTOKOŁY!$B$2:$D$300,3,FALSE)</f>
        <v>#N/A</v>
      </c>
      <c r="E85" s="28">
        <f t="shared" si="5"/>
        <v>1.8499999999999999E-5</v>
      </c>
      <c r="O85" s="27">
        <f t="shared" si="6"/>
        <v>9.100000000000001E-6</v>
      </c>
      <c r="P85" t="str">
        <f>PROTOKOŁY!B83</f>
        <v>Pelichowska Nicol</v>
      </c>
      <c r="R85" s="42">
        <f>PROTOKOŁY!J83</f>
        <v>0</v>
      </c>
      <c r="S85" s="42">
        <f t="shared" si="7"/>
        <v>0</v>
      </c>
      <c r="T85">
        <v>9.100000000000001E-6</v>
      </c>
      <c r="U85" s="12">
        <v>82</v>
      </c>
    </row>
    <row r="86" spans="2:21">
      <c r="B86" s="29">
        <v>83</v>
      </c>
      <c r="C86" s="40">
        <f t="shared" si="4"/>
        <v>0</v>
      </c>
      <c r="D86" t="e">
        <f>VLOOKUP(C86,PROTOKOŁY!$B$2:$D$300,3,FALSE)</f>
        <v>#N/A</v>
      </c>
      <c r="E86" s="28">
        <f t="shared" si="5"/>
        <v>1.84E-5</v>
      </c>
      <c r="O86" s="27">
        <f t="shared" si="6"/>
        <v>9.2E-6</v>
      </c>
      <c r="P86" t="str">
        <f>PROTOKOŁY!B84</f>
        <v>Matczak Jagoda</v>
      </c>
      <c r="R86" s="42">
        <f>PROTOKOŁY!J84</f>
        <v>0</v>
      </c>
      <c r="S86" s="42">
        <f t="shared" si="7"/>
        <v>0</v>
      </c>
      <c r="T86">
        <v>9.2E-6</v>
      </c>
      <c r="U86" s="12">
        <v>83</v>
      </c>
    </row>
    <row r="87" spans="2:21">
      <c r="B87" s="29">
        <v>84</v>
      </c>
      <c r="C87" s="40">
        <f t="shared" si="4"/>
        <v>0</v>
      </c>
      <c r="D87" t="e">
        <f>VLOOKUP(C87,PROTOKOŁY!$B$2:$D$300,3,FALSE)</f>
        <v>#N/A</v>
      </c>
      <c r="E87" s="28">
        <f t="shared" si="5"/>
        <v>1.8300000000000001E-5</v>
      </c>
      <c r="O87" s="27">
        <f t="shared" si="6"/>
        <v>9.3000000000000007E-6</v>
      </c>
      <c r="P87" t="str">
        <f>PROTOKOŁY!B85</f>
        <v>SZKOŁA</v>
      </c>
      <c r="R87" s="42">
        <f>PROTOKOŁY!J85</f>
        <v>0</v>
      </c>
      <c r="S87" s="42">
        <f t="shared" si="7"/>
        <v>0</v>
      </c>
      <c r="T87">
        <v>9.3000000000000007E-6</v>
      </c>
      <c r="U87" s="12">
        <v>84</v>
      </c>
    </row>
    <row r="88" spans="2:21">
      <c r="B88" s="29">
        <v>85</v>
      </c>
      <c r="C88" s="40">
        <f t="shared" si="4"/>
        <v>0</v>
      </c>
      <c r="D88" t="e">
        <f>VLOOKUP(C88,PROTOKOŁY!$B$2:$D$300,3,FALSE)</f>
        <v>#N/A</v>
      </c>
      <c r="E88" s="28">
        <f t="shared" si="5"/>
        <v>1.8199999999999999E-5</v>
      </c>
      <c r="O88" s="27">
        <f t="shared" si="6"/>
        <v>9.3999999999999998E-6</v>
      </c>
      <c r="P88" t="str">
        <f>PROTOKOŁY!B86</f>
        <v>Kapczyńska Daria</v>
      </c>
      <c r="R88" s="42">
        <f>PROTOKOŁY!J86</f>
        <v>0</v>
      </c>
      <c r="S88" s="42">
        <f t="shared" si="7"/>
        <v>0</v>
      </c>
      <c r="T88">
        <v>9.3999999999999998E-6</v>
      </c>
      <c r="U88" s="12">
        <v>85</v>
      </c>
    </row>
    <row r="89" spans="2:21">
      <c r="B89" s="29">
        <v>86</v>
      </c>
      <c r="C89" s="40">
        <f t="shared" si="4"/>
        <v>0</v>
      </c>
      <c r="D89" t="e">
        <f>VLOOKUP(C89,PROTOKOŁY!$B$2:$D$300,3,FALSE)</f>
        <v>#N/A</v>
      </c>
      <c r="E89" s="28">
        <f t="shared" si="5"/>
        <v>1.8099999999999999E-5</v>
      </c>
      <c r="O89" s="27">
        <f t="shared" si="6"/>
        <v>9.5000000000000005E-6</v>
      </c>
      <c r="P89" t="str">
        <f>PROTOKOŁY!B87</f>
        <v>Anders Anastazja</v>
      </c>
      <c r="R89" s="42">
        <f>PROTOKOŁY!J87</f>
        <v>0</v>
      </c>
      <c r="S89" s="42">
        <f t="shared" si="7"/>
        <v>0</v>
      </c>
      <c r="T89">
        <v>9.5000000000000005E-6</v>
      </c>
      <c r="U89" s="12">
        <v>86</v>
      </c>
    </row>
    <row r="90" spans="2:21">
      <c r="B90" s="29">
        <v>87</v>
      </c>
      <c r="C90" s="40">
        <f t="shared" si="4"/>
        <v>0</v>
      </c>
      <c r="D90" t="e">
        <f>VLOOKUP(C90,PROTOKOŁY!$B$2:$D$300,3,FALSE)</f>
        <v>#N/A</v>
      </c>
      <c r="E90" s="28">
        <f t="shared" si="5"/>
        <v>1.8E-5</v>
      </c>
      <c r="O90" s="27">
        <f t="shared" si="6"/>
        <v>9.5999999999999996E-6</v>
      </c>
      <c r="P90" t="str">
        <f>PROTOKOŁY!B88</f>
        <v>Perka Wiktoria</v>
      </c>
      <c r="R90" s="42">
        <f>PROTOKOŁY!J88</f>
        <v>0</v>
      </c>
      <c r="S90" s="42">
        <f t="shared" si="7"/>
        <v>0</v>
      </c>
      <c r="T90">
        <v>9.5999999999999996E-6</v>
      </c>
      <c r="U90" s="12">
        <v>87</v>
      </c>
    </row>
    <row r="91" spans="2:21">
      <c r="B91" s="29">
        <v>88</v>
      </c>
      <c r="C91" s="40">
        <f t="shared" si="4"/>
        <v>0</v>
      </c>
      <c r="D91" t="e">
        <f>VLOOKUP(C91,PROTOKOŁY!$B$2:$D$300,3,FALSE)</f>
        <v>#N/A</v>
      </c>
      <c r="E91" s="28">
        <f t="shared" si="5"/>
        <v>1.7900000000000001E-5</v>
      </c>
      <c r="O91" s="27">
        <f t="shared" si="6"/>
        <v>9.7000000000000003E-6</v>
      </c>
      <c r="P91" t="str">
        <f>PROTOKOŁY!B89</f>
        <v>Agaciak Emilia</v>
      </c>
      <c r="R91" s="42">
        <f>PROTOKOŁY!J89</f>
        <v>0</v>
      </c>
      <c r="S91" s="42">
        <f t="shared" si="7"/>
        <v>0</v>
      </c>
      <c r="T91">
        <v>9.7000000000000003E-6</v>
      </c>
      <c r="U91" s="12">
        <v>88</v>
      </c>
    </row>
    <row r="92" spans="2:21">
      <c r="B92" s="29">
        <v>89</v>
      </c>
      <c r="C92" s="40">
        <f t="shared" si="4"/>
        <v>0</v>
      </c>
      <c r="D92" t="e">
        <f>VLOOKUP(C92,PROTOKOŁY!$B$2:$D$300,3,FALSE)</f>
        <v>#N/A</v>
      </c>
      <c r="E92" s="28">
        <f t="shared" si="5"/>
        <v>1.7799999999999999E-5</v>
      </c>
      <c r="O92" s="27">
        <f t="shared" si="6"/>
        <v>9.800000000000001E-6</v>
      </c>
      <c r="P92" t="str">
        <f>PROTOKOŁY!B90</f>
        <v>Dabrowska Wiktoria</v>
      </c>
      <c r="R92" s="42">
        <f>PROTOKOŁY!J90</f>
        <v>0</v>
      </c>
      <c r="S92" s="42">
        <f t="shared" si="7"/>
        <v>0</v>
      </c>
      <c r="T92">
        <v>9.800000000000001E-6</v>
      </c>
      <c r="U92" s="12">
        <v>89</v>
      </c>
    </row>
    <row r="93" spans="2:21">
      <c r="B93" s="29">
        <v>90</v>
      </c>
      <c r="C93" s="40">
        <f t="shared" si="4"/>
        <v>0</v>
      </c>
      <c r="D93" t="e">
        <f>VLOOKUP(C93,PROTOKOŁY!$B$2:$D$300,3,FALSE)</f>
        <v>#N/A</v>
      </c>
      <c r="E93" s="28">
        <f t="shared" si="5"/>
        <v>1.77E-5</v>
      </c>
      <c r="O93" s="27">
        <f t="shared" si="6"/>
        <v>9.9000000000000001E-6</v>
      </c>
      <c r="P93" t="str">
        <f>PROTOKOŁY!B91</f>
        <v>Dabrowska Julia</v>
      </c>
      <c r="R93" s="42">
        <f>PROTOKOŁY!J91</f>
        <v>0</v>
      </c>
      <c r="S93" s="42">
        <f t="shared" si="7"/>
        <v>0</v>
      </c>
      <c r="T93">
        <v>9.9000000000000001E-6</v>
      </c>
      <c r="U93" s="12">
        <v>90</v>
      </c>
    </row>
    <row r="94" spans="2:21">
      <c r="B94" s="29">
        <v>91</v>
      </c>
      <c r="C94" s="40">
        <f t="shared" si="4"/>
        <v>0</v>
      </c>
      <c r="D94" t="e">
        <f>VLOOKUP(C94,PROTOKOŁY!$B$2:$D$300,3,FALSE)</f>
        <v>#N/A</v>
      </c>
      <c r="E94" s="28">
        <f t="shared" si="5"/>
        <v>1.7600000000000001E-5</v>
      </c>
      <c r="O94" s="27">
        <f t="shared" si="6"/>
        <v>1.0000000000000001E-5</v>
      </c>
      <c r="P94" t="str">
        <f>PROTOKOŁY!B92</f>
        <v>SZKOŁA</v>
      </c>
      <c r="R94" s="42">
        <f>PROTOKOŁY!J92</f>
        <v>0</v>
      </c>
      <c r="S94" s="42">
        <f t="shared" si="7"/>
        <v>0</v>
      </c>
      <c r="T94">
        <v>1.0000000000000001E-5</v>
      </c>
      <c r="U94" s="12">
        <v>91</v>
      </c>
    </row>
    <row r="95" spans="2:21">
      <c r="B95" s="29">
        <v>92</v>
      </c>
      <c r="C95" s="40">
        <f t="shared" si="4"/>
        <v>0</v>
      </c>
      <c r="D95" t="e">
        <f>VLOOKUP(C95,PROTOKOŁY!$B$2:$D$300,3,FALSE)</f>
        <v>#N/A</v>
      </c>
      <c r="E95" s="28">
        <f t="shared" si="5"/>
        <v>1.7499999999999998E-5</v>
      </c>
      <c r="O95" s="27">
        <f t="shared" si="6"/>
        <v>1.01E-5</v>
      </c>
      <c r="P95" t="str">
        <f>PROTOKOŁY!B93</f>
        <v>Matusiak Maria</v>
      </c>
      <c r="R95" s="42">
        <f>PROTOKOŁY!J93</f>
        <v>0</v>
      </c>
      <c r="S95" s="42">
        <f t="shared" si="7"/>
        <v>0</v>
      </c>
      <c r="T95">
        <v>1.01E-5</v>
      </c>
      <c r="U95" s="12">
        <v>92</v>
      </c>
    </row>
    <row r="96" spans="2:21">
      <c r="B96" s="29">
        <v>93</v>
      </c>
      <c r="C96" s="40">
        <f t="shared" si="4"/>
        <v>0</v>
      </c>
      <c r="D96" t="e">
        <f>VLOOKUP(C96,PROTOKOŁY!$B$2:$D$300,3,FALSE)</f>
        <v>#N/A</v>
      </c>
      <c r="E96" s="28">
        <f t="shared" si="5"/>
        <v>1.7399999999999999E-5</v>
      </c>
      <c r="O96" s="27">
        <f t="shared" si="6"/>
        <v>1.0200000000000001E-5</v>
      </c>
      <c r="P96" t="str">
        <f>PROTOKOŁY!B94</f>
        <v>Urbaniak Jagoda</v>
      </c>
      <c r="R96" s="42">
        <f>PROTOKOŁY!J94</f>
        <v>0</v>
      </c>
      <c r="S96" s="42">
        <f t="shared" si="7"/>
        <v>0</v>
      </c>
      <c r="T96">
        <v>1.0200000000000001E-5</v>
      </c>
      <c r="U96" s="12">
        <v>93</v>
      </c>
    </row>
    <row r="97" spans="2:21">
      <c r="B97" s="29">
        <v>94</v>
      </c>
      <c r="C97" s="40">
        <f t="shared" si="4"/>
        <v>0</v>
      </c>
      <c r="D97" t="e">
        <f>VLOOKUP(C97,PROTOKOŁY!$B$2:$D$300,3,FALSE)</f>
        <v>#N/A</v>
      </c>
      <c r="E97" s="28">
        <f t="shared" si="5"/>
        <v>1.73E-5</v>
      </c>
      <c r="O97" s="27">
        <f t="shared" si="6"/>
        <v>1.03E-5</v>
      </c>
      <c r="P97" t="str">
        <f>PROTOKOŁY!B95</f>
        <v>Matuszczak Gabrysia</v>
      </c>
      <c r="R97" s="42">
        <f>PROTOKOŁY!J95</f>
        <v>0</v>
      </c>
      <c r="S97" s="42">
        <f t="shared" si="7"/>
        <v>0</v>
      </c>
      <c r="T97">
        <v>1.03E-5</v>
      </c>
      <c r="U97" s="12">
        <v>94</v>
      </c>
    </row>
    <row r="98" spans="2:21">
      <c r="B98" s="29">
        <v>95</v>
      </c>
      <c r="C98" s="40">
        <f t="shared" si="4"/>
        <v>0</v>
      </c>
      <c r="D98" t="e">
        <f>VLOOKUP(C98,PROTOKOŁY!$B$2:$D$300,3,FALSE)</f>
        <v>#N/A</v>
      </c>
      <c r="E98" s="28">
        <f t="shared" si="5"/>
        <v>1.7200000000000001E-5</v>
      </c>
      <c r="O98" s="27">
        <f t="shared" si="6"/>
        <v>1.04E-5</v>
      </c>
      <c r="P98" t="str">
        <f>PROTOKOŁY!B96</f>
        <v>Konarska Katarzyna</v>
      </c>
      <c r="R98" s="42">
        <f>PROTOKOŁY!J96</f>
        <v>0</v>
      </c>
      <c r="S98" s="42">
        <f t="shared" si="7"/>
        <v>0</v>
      </c>
      <c r="T98">
        <v>1.04E-5</v>
      </c>
      <c r="U98" s="12">
        <v>95</v>
      </c>
    </row>
    <row r="99" spans="2:21">
      <c r="B99" s="29">
        <v>96</v>
      </c>
      <c r="C99" s="40">
        <f t="shared" si="4"/>
        <v>0</v>
      </c>
      <c r="D99" t="e">
        <f>VLOOKUP(C99,PROTOKOŁY!$B$2:$D$300,3,FALSE)</f>
        <v>#N/A</v>
      </c>
      <c r="E99" s="28">
        <f t="shared" si="5"/>
        <v>1.7099999999999999E-5</v>
      </c>
      <c r="O99" s="27">
        <f t="shared" si="6"/>
        <v>1.0499999999999999E-5</v>
      </c>
      <c r="P99" t="str">
        <f>PROTOKOŁY!B97</f>
        <v>Balcerek Agnieszka</v>
      </c>
      <c r="R99" s="42">
        <f>PROTOKOŁY!J97</f>
        <v>0</v>
      </c>
      <c r="S99" s="42">
        <f t="shared" si="7"/>
        <v>0</v>
      </c>
      <c r="T99">
        <v>1.0499999999999999E-5</v>
      </c>
      <c r="U99" s="12">
        <v>96</v>
      </c>
    </row>
    <row r="100" spans="2:21">
      <c r="B100" s="29">
        <v>97</v>
      </c>
      <c r="C100" s="40">
        <f t="shared" si="4"/>
        <v>0</v>
      </c>
      <c r="D100" t="e">
        <f>VLOOKUP(C100,PROTOKOŁY!$B$2:$D$300,3,FALSE)</f>
        <v>#N/A</v>
      </c>
      <c r="E100" s="28">
        <f t="shared" si="5"/>
        <v>1.7E-5</v>
      </c>
      <c r="O100" s="27">
        <f t="shared" si="6"/>
        <v>1.06E-5</v>
      </c>
      <c r="P100" t="str">
        <f>PROTOKOŁY!B98</f>
        <v>Węglarz Emilia</v>
      </c>
      <c r="R100" s="42">
        <f>PROTOKOŁY!J98</f>
        <v>0</v>
      </c>
      <c r="S100" s="42">
        <f t="shared" si="7"/>
        <v>0</v>
      </c>
      <c r="T100">
        <v>1.06E-5</v>
      </c>
      <c r="U100" s="12">
        <v>97</v>
      </c>
    </row>
    <row r="101" spans="2:21">
      <c r="B101" s="29">
        <v>98</v>
      </c>
      <c r="C101" s="40">
        <f t="shared" si="4"/>
        <v>0</v>
      </c>
      <c r="D101" t="e">
        <f>VLOOKUP(C101,PROTOKOŁY!$B$2:$D$300,3,FALSE)</f>
        <v>#N/A</v>
      </c>
      <c r="E101" s="28">
        <f t="shared" si="5"/>
        <v>1.6900000000000001E-5</v>
      </c>
      <c r="O101" s="27">
        <f t="shared" si="6"/>
        <v>1.0700000000000001E-5</v>
      </c>
      <c r="P101" t="str">
        <f>PROTOKOŁY!B99</f>
        <v>SZKOŁA</v>
      </c>
      <c r="R101" s="42">
        <f>PROTOKOŁY!J99</f>
        <v>0</v>
      </c>
      <c r="S101" s="42">
        <f t="shared" si="7"/>
        <v>0</v>
      </c>
      <c r="T101">
        <v>1.0700000000000001E-5</v>
      </c>
      <c r="U101" s="12">
        <v>98</v>
      </c>
    </row>
    <row r="102" spans="2:21">
      <c r="B102" s="29">
        <v>99</v>
      </c>
      <c r="C102" s="40">
        <f t="shared" si="4"/>
        <v>0</v>
      </c>
      <c r="D102" t="e">
        <f>VLOOKUP(C102,PROTOKOŁY!$B$2:$D$300,3,FALSE)</f>
        <v>#N/A</v>
      </c>
      <c r="E102" s="28">
        <f t="shared" si="5"/>
        <v>1.6799999999999998E-5</v>
      </c>
      <c r="O102" s="27">
        <f t="shared" si="6"/>
        <v>1.08E-5</v>
      </c>
      <c r="P102" t="str">
        <f>PROTOKOŁY!B100</f>
        <v>Kaniewska Lidia</v>
      </c>
      <c r="R102" s="42">
        <f>PROTOKOŁY!J100</f>
        <v>0</v>
      </c>
      <c r="S102" s="42">
        <f t="shared" si="7"/>
        <v>0</v>
      </c>
      <c r="T102">
        <v>1.08E-5</v>
      </c>
      <c r="U102" s="12">
        <v>99</v>
      </c>
    </row>
    <row r="103" spans="2:21">
      <c r="B103" s="29">
        <v>100</v>
      </c>
      <c r="C103" s="40">
        <f t="shared" si="4"/>
        <v>0</v>
      </c>
      <c r="D103" t="e">
        <f>VLOOKUP(C103,PROTOKOŁY!$B$2:$D$300,3,FALSE)</f>
        <v>#N/A</v>
      </c>
      <c r="E103" s="28">
        <f t="shared" si="5"/>
        <v>1.6699999999999999E-5</v>
      </c>
      <c r="O103" s="27">
        <f t="shared" si="6"/>
        <v>1.0900000000000001E-5</v>
      </c>
      <c r="P103" t="str">
        <f>PROTOKOŁY!B101</f>
        <v>Iwańska Nicola</v>
      </c>
      <c r="R103" s="42">
        <f>PROTOKOŁY!J101</f>
        <v>0</v>
      </c>
      <c r="S103" s="42">
        <f t="shared" si="7"/>
        <v>0</v>
      </c>
      <c r="T103">
        <v>1.0900000000000001E-5</v>
      </c>
      <c r="U103" s="12">
        <v>100</v>
      </c>
    </row>
    <row r="104" spans="2:21">
      <c r="B104" s="29">
        <v>101</v>
      </c>
      <c r="C104" s="40">
        <f t="shared" si="4"/>
        <v>0</v>
      </c>
      <c r="D104" t="e">
        <f>VLOOKUP(C104,PROTOKOŁY!$B$2:$D$300,3,FALSE)</f>
        <v>#N/A</v>
      </c>
      <c r="E104" s="28">
        <f t="shared" si="5"/>
        <v>1.66E-5</v>
      </c>
      <c r="O104" s="27">
        <f t="shared" si="6"/>
        <v>1.1E-5</v>
      </c>
      <c r="P104" t="str">
        <f>PROTOKOŁY!B102</f>
        <v>Gicala Maria</v>
      </c>
      <c r="R104" s="42">
        <f>PROTOKOŁY!J102</f>
        <v>0</v>
      </c>
      <c r="S104" s="42">
        <f t="shared" si="7"/>
        <v>0</v>
      </c>
      <c r="T104">
        <v>1.1E-5</v>
      </c>
      <c r="U104" s="12">
        <v>101</v>
      </c>
    </row>
    <row r="105" spans="2:21">
      <c r="B105" s="29">
        <v>102</v>
      </c>
      <c r="C105" s="40">
        <f t="shared" si="4"/>
        <v>0</v>
      </c>
      <c r="D105" t="e">
        <f>VLOOKUP(C105,PROTOKOŁY!$B$2:$D$300,3,FALSE)</f>
        <v>#N/A</v>
      </c>
      <c r="E105" s="28">
        <f t="shared" si="5"/>
        <v>1.6500000000000001E-5</v>
      </c>
      <c r="O105" s="27">
        <f t="shared" si="6"/>
        <v>1.11E-5</v>
      </c>
      <c r="P105" t="str">
        <f>PROTOKOŁY!B103</f>
        <v>Nobik Alicja</v>
      </c>
      <c r="R105" s="42">
        <f>PROTOKOŁY!J103</f>
        <v>0</v>
      </c>
      <c r="S105" s="42">
        <f t="shared" si="7"/>
        <v>0</v>
      </c>
      <c r="T105">
        <v>1.11E-5</v>
      </c>
      <c r="U105" s="12">
        <v>102</v>
      </c>
    </row>
    <row r="106" spans="2:21">
      <c r="B106" s="29">
        <v>103</v>
      </c>
      <c r="C106" s="40">
        <f t="shared" si="4"/>
        <v>0</v>
      </c>
      <c r="D106" t="e">
        <f>VLOOKUP(C106,PROTOKOŁY!$B$2:$D$300,3,FALSE)</f>
        <v>#N/A</v>
      </c>
      <c r="E106" s="28">
        <f t="shared" si="5"/>
        <v>1.6399999999999999E-5</v>
      </c>
      <c r="O106" s="27">
        <f t="shared" si="6"/>
        <v>1.1199999999999999E-5</v>
      </c>
      <c r="P106">
        <f>PROTOKOŁY!B104</f>
        <v>0</v>
      </c>
      <c r="R106" s="42">
        <f>PROTOKOŁY!J104</f>
        <v>0</v>
      </c>
      <c r="S106" s="42">
        <f t="shared" si="7"/>
        <v>0</v>
      </c>
      <c r="T106">
        <v>1.1199999999999999E-5</v>
      </c>
      <c r="U106" s="12">
        <v>103</v>
      </c>
    </row>
    <row r="107" spans="2:21">
      <c r="B107" s="29">
        <v>104</v>
      </c>
      <c r="C107" s="40">
        <f t="shared" si="4"/>
        <v>0</v>
      </c>
      <c r="D107" t="e">
        <f>VLOOKUP(C107,PROTOKOŁY!$B$2:$D$300,3,FALSE)</f>
        <v>#N/A</v>
      </c>
      <c r="E107" s="28">
        <f t="shared" si="5"/>
        <v>1.63E-5</v>
      </c>
      <c r="O107" s="27">
        <f t="shared" si="6"/>
        <v>1.13E-5</v>
      </c>
      <c r="P107">
        <f>PROTOKOŁY!B105</f>
        <v>0</v>
      </c>
      <c r="R107" s="42">
        <f>PROTOKOŁY!J105</f>
        <v>0</v>
      </c>
      <c r="S107" s="42">
        <f t="shared" si="7"/>
        <v>0</v>
      </c>
      <c r="T107">
        <v>1.13E-5</v>
      </c>
      <c r="U107" s="12">
        <v>104</v>
      </c>
    </row>
    <row r="108" spans="2:21">
      <c r="B108" s="29">
        <v>105</v>
      </c>
      <c r="C108" s="40">
        <f t="shared" si="4"/>
        <v>0</v>
      </c>
      <c r="D108" t="e">
        <f>VLOOKUP(C108,PROTOKOŁY!$B$2:$D$300,3,FALSE)</f>
        <v>#N/A</v>
      </c>
      <c r="E108" s="28">
        <f t="shared" si="5"/>
        <v>1.6200000000000001E-5</v>
      </c>
      <c r="O108" s="27">
        <f t="shared" si="6"/>
        <v>1.1399999999999999E-5</v>
      </c>
      <c r="P108" t="str">
        <f>PROTOKOŁY!B106</f>
        <v>SZKOŁA</v>
      </c>
      <c r="R108" s="42">
        <f>PROTOKOŁY!J106</f>
        <v>0</v>
      </c>
      <c r="S108" s="42">
        <f t="shared" si="7"/>
        <v>0</v>
      </c>
      <c r="T108">
        <v>1.1399999999999999E-5</v>
      </c>
      <c r="U108" s="12">
        <v>105</v>
      </c>
    </row>
    <row r="109" spans="2:21">
      <c r="B109" s="29">
        <v>106</v>
      </c>
      <c r="C109" s="40">
        <f t="shared" si="4"/>
        <v>0</v>
      </c>
      <c r="D109" t="e">
        <f>VLOOKUP(C109,PROTOKOŁY!$B$2:$D$300,3,FALSE)</f>
        <v>#N/A</v>
      </c>
      <c r="E109" s="28">
        <f t="shared" si="5"/>
        <v>1.6099999999999998E-5</v>
      </c>
      <c r="O109" s="27">
        <f t="shared" si="6"/>
        <v>1.15E-5</v>
      </c>
      <c r="P109" t="str">
        <f>PROTOKOŁY!B107</f>
        <v>Cicha Julia</v>
      </c>
      <c r="R109" s="42">
        <f>PROTOKOŁY!J107</f>
        <v>0</v>
      </c>
      <c r="S109" s="42">
        <f t="shared" si="7"/>
        <v>0</v>
      </c>
      <c r="T109">
        <v>1.15E-5</v>
      </c>
      <c r="U109" s="12">
        <v>106</v>
      </c>
    </row>
    <row r="110" spans="2:21">
      <c r="B110" s="29">
        <v>107</v>
      </c>
      <c r="C110" s="40">
        <f t="shared" si="4"/>
        <v>0</v>
      </c>
      <c r="D110" t="e">
        <f>VLOOKUP(C110,PROTOKOŁY!$B$2:$D$300,3,FALSE)</f>
        <v>#N/A</v>
      </c>
      <c r="E110" s="28">
        <f t="shared" si="5"/>
        <v>1.5999999999999999E-5</v>
      </c>
      <c r="O110" s="27">
        <f t="shared" si="6"/>
        <v>1.1600000000000001E-5</v>
      </c>
      <c r="P110" t="str">
        <f>PROTOKOŁY!B108</f>
        <v>Cicha Natalia</v>
      </c>
      <c r="R110" s="42">
        <f>PROTOKOŁY!J108</f>
        <v>0</v>
      </c>
      <c r="S110" s="42">
        <f t="shared" si="7"/>
        <v>0</v>
      </c>
      <c r="T110">
        <v>1.1600000000000001E-5</v>
      </c>
      <c r="U110" s="12">
        <v>107</v>
      </c>
    </row>
    <row r="111" spans="2:21">
      <c r="B111" s="29">
        <v>108</v>
      </c>
      <c r="C111" s="40">
        <f t="shared" si="4"/>
        <v>0</v>
      </c>
      <c r="D111" t="e">
        <f>VLOOKUP(C111,PROTOKOŁY!$B$2:$D$300,3,FALSE)</f>
        <v>#N/A</v>
      </c>
      <c r="E111" s="28">
        <f t="shared" si="5"/>
        <v>1.59E-5</v>
      </c>
      <c r="O111" s="27">
        <f t="shared" si="6"/>
        <v>1.17E-5</v>
      </c>
      <c r="P111" t="str">
        <f>PROTOKOŁY!B109</f>
        <v>Józefiak Katarzyna</v>
      </c>
      <c r="R111" s="42">
        <f>PROTOKOŁY!J109</f>
        <v>0</v>
      </c>
      <c r="S111" s="42">
        <f t="shared" si="7"/>
        <v>0</v>
      </c>
      <c r="T111">
        <v>1.17E-5</v>
      </c>
      <c r="U111" s="12">
        <v>108</v>
      </c>
    </row>
    <row r="112" spans="2:21">
      <c r="B112" s="29">
        <v>109</v>
      </c>
      <c r="C112" s="40">
        <f t="shared" si="4"/>
        <v>0</v>
      </c>
      <c r="D112" t="e">
        <f>VLOOKUP(C112,PROTOKOŁY!$B$2:$D$300,3,FALSE)</f>
        <v>#N/A</v>
      </c>
      <c r="E112" s="28">
        <f t="shared" si="5"/>
        <v>1.5799999999999998E-5</v>
      </c>
      <c r="O112" s="27">
        <f t="shared" si="6"/>
        <v>1.1800000000000001E-5</v>
      </c>
      <c r="P112" t="str">
        <f>PROTOKOŁY!B110</f>
        <v>Pawlak Sandra</v>
      </c>
      <c r="R112" s="42">
        <f>PROTOKOŁY!J110</f>
        <v>0</v>
      </c>
      <c r="S112" s="42">
        <f t="shared" si="7"/>
        <v>0</v>
      </c>
      <c r="T112">
        <v>1.1800000000000001E-5</v>
      </c>
      <c r="U112" s="12">
        <v>109</v>
      </c>
    </row>
    <row r="113" spans="2:21">
      <c r="B113" s="29">
        <v>110</v>
      </c>
      <c r="C113" s="40">
        <f t="shared" si="4"/>
        <v>0</v>
      </c>
      <c r="D113" t="e">
        <f>VLOOKUP(C113,PROTOKOŁY!$B$2:$D$300,3,FALSE)</f>
        <v>#N/A</v>
      </c>
      <c r="E113" s="28">
        <f t="shared" si="5"/>
        <v>1.5699999999999999E-5</v>
      </c>
      <c r="O113" s="27">
        <f t="shared" si="6"/>
        <v>1.19E-5</v>
      </c>
      <c r="P113" t="str">
        <f>PROTOKOŁY!B111</f>
        <v>Piechowiak Samanta</v>
      </c>
      <c r="R113" s="42">
        <f>PROTOKOŁY!J111</f>
        <v>0</v>
      </c>
      <c r="S113" s="42">
        <f t="shared" si="7"/>
        <v>0</v>
      </c>
      <c r="T113">
        <v>1.19E-5</v>
      </c>
      <c r="U113" s="12">
        <v>110</v>
      </c>
    </row>
    <row r="114" spans="2:21">
      <c r="B114" s="29">
        <v>111</v>
      </c>
      <c r="C114" s="40">
        <f t="shared" si="4"/>
        <v>0</v>
      </c>
      <c r="D114" t="e">
        <f>VLOOKUP(C114,PROTOKOŁY!$B$2:$D$300,3,FALSE)</f>
        <v>#N/A</v>
      </c>
      <c r="E114" s="28">
        <f t="shared" si="5"/>
        <v>1.56E-5</v>
      </c>
      <c r="O114" s="27">
        <f t="shared" si="6"/>
        <v>1.2E-5</v>
      </c>
      <c r="P114" t="str">
        <f>PROTOKOŁY!B112</f>
        <v>Rychlik Martyna</v>
      </c>
      <c r="R114" s="42">
        <f>PROTOKOŁY!J112</f>
        <v>0</v>
      </c>
      <c r="S114" s="42">
        <f t="shared" si="7"/>
        <v>0</v>
      </c>
      <c r="T114">
        <v>1.2E-5</v>
      </c>
      <c r="U114" s="12">
        <v>111</v>
      </c>
    </row>
    <row r="115" spans="2:21">
      <c r="B115" s="29">
        <v>112</v>
      </c>
      <c r="C115" s="40">
        <f t="shared" si="4"/>
        <v>0</v>
      </c>
      <c r="D115" t="e">
        <f>VLOOKUP(C115,PROTOKOŁY!$B$2:$D$300,3,FALSE)</f>
        <v>#N/A</v>
      </c>
      <c r="E115" s="28">
        <f t="shared" si="5"/>
        <v>1.5500000000000001E-5</v>
      </c>
      <c r="O115" s="27">
        <f t="shared" si="6"/>
        <v>1.2099999999999999E-5</v>
      </c>
      <c r="P115" t="str">
        <f>PROTOKOŁY!B113</f>
        <v>SZKOŁA</v>
      </c>
      <c r="R115" s="42">
        <f>PROTOKOŁY!J113</f>
        <v>0</v>
      </c>
      <c r="S115" s="42">
        <f t="shared" si="7"/>
        <v>0</v>
      </c>
      <c r="T115">
        <v>1.2099999999999999E-5</v>
      </c>
      <c r="U115" s="12">
        <v>112</v>
      </c>
    </row>
    <row r="116" spans="2:21">
      <c r="B116" s="29">
        <v>113</v>
      </c>
      <c r="C116" s="40">
        <f t="shared" si="4"/>
        <v>0</v>
      </c>
      <c r="D116" t="e">
        <f>VLOOKUP(C116,PROTOKOŁY!$B$2:$D$300,3,FALSE)</f>
        <v>#N/A</v>
      </c>
      <c r="E116" s="28">
        <f t="shared" si="5"/>
        <v>1.5399999999999998E-5</v>
      </c>
      <c r="O116" s="27">
        <f t="shared" si="6"/>
        <v>1.22E-5</v>
      </c>
      <c r="P116">
        <f>PROTOKOŁY!B114</f>
        <v>0</v>
      </c>
      <c r="R116" s="42">
        <f>PROTOKOŁY!J114</f>
        <v>0</v>
      </c>
      <c r="S116" s="42">
        <f t="shared" si="7"/>
        <v>0</v>
      </c>
      <c r="T116">
        <v>1.22E-5</v>
      </c>
      <c r="U116" s="12">
        <v>113</v>
      </c>
    </row>
    <row r="117" spans="2:21">
      <c r="B117" s="29">
        <v>114</v>
      </c>
      <c r="C117" s="40">
        <f t="shared" si="4"/>
        <v>0</v>
      </c>
      <c r="D117" t="e">
        <f>VLOOKUP(C117,PROTOKOŁY!$B$2:$D$300,3,FALSE)</f>
        <v>#N/A</v>
      </c>
      <c r="E117" s="28">
        <f t="shared" si="5"/>
        <v>1.5299999999999999E-5</v>
      </c>
      <c r="O117" s="27">
        <f t="shared" si="6"/>
        <v>1.2300000000000001E-5</v>
      </c>
      <c r="P117">
        <f>PROTOKOŁY!B115</f>
        <v>0</v>
      </c>
      <c r="R117" s="42">
        <f>PROTOKOŁY!J115</f>
        <v>0</v>
      </c>
      <c r="S117" s="42">
        <f t="shared" si="7"/>
        <v>0</v>
      </c>
      <c r="T117">
        <v>1.2300000000000001E-5</v>
      </c>
      <c r="U117" s="12">
        <v>114</v>
      </c>
    </row>
    <row r="118" spans="2:21">
      <c r="B118" s="29">
        <v>115</v>
      </c>
      <c r="C118" s="40">
        <f t="shared" si="4"/>
        <v>0</v>
      </c>
      <c r="D118" t="e">
        <f>VLOOKUP(C118,PROTOKOŁY!$B$2:$D$300,3,FALSE)</f>
        <v>#N/A</v>
      </c>
      <c r="E118" s="28">
        <f t="shared" si="5"/>
        <v>1.52E-5</v>
      </c>
      <c r="O118" s="27">
        <f t="shared" si="6"/>
        <v>1.24E-5</v>
      </c>
      <c r="P118">
        <f>PROTOKOŁY!B116</f>
        <v>0</v>
      </c>
      <c r="R118" s="42">
        <f>PROTOKOŁY!J116</f>
        <v>0</v>
      </c>
      <c r="S118" s="42">
        <f t="shared" si="7"/>
        <v>0</v>
      </c>
      <c r="T118">
        <v>1.24E-5</v>
      </c>
      <c r="U118" s="12">
        <v>115</v>
      </c>
    </row>
    <row r="119" spans="2:21">
      <c r="B119" s="29">
        <v>116</v>
      </c>
      <c r="C119" s="40">
        <f t="shared" si="4"/>
        <v>0</v>
      </c>
      <c r="D119" t="e">
        <f>VLOOKUP(C119,PROTOKOŁY!$B$2:$D$300,3,FALSE)</f>
        <v>#N/A</v>
      </c>
      <c r="E119" s="28">
        <f t="shared" si="5"/>
        <v>1.5099999999999999E-5</v>
      </c>
      <c r="O119" s="27">
        <f t="shared" si="6"/>
        <v>1.2500000000000001E-5</v>
      </c>
      <c r="P119">
        <f>PROTOKOŁY!B117</f>
        <v>0</v>
      </c>
      <c r="R119" s="42">
        <f>PROTOKOŁY!J117</f>
        <v>0</v>
      </c>
      <c r="S119" s="42">
        <f t="shared" si="7"/>
        <v>0</v>
      </c>
      <c r="T119">
        <v>1.2500000000000001E-5</v>
      </c>
      <c r="U119" s="12">
        <v>116</v>
      </c>
    </row>
    <row r="120" spans="2:21">
      <c r="B120" s="29">
        <v>117</v>
      </c>
      <c r="C120" s="40">
        <f t="shared" si="4"/>
        <v>0</v>
      </c>
      <c r="D120" t="e">
        <f>VLOOKUP(C120,PROTOKOŁY!$B$2:$D$300,3,FALSE)</f>
        <v>#N/A</v>
      </c>
      <c r="E120" s="28">
        <f t="shared" si="5"/>
        <v>1.5E-5</v>
      </c>
      <c r="O120" s="27">
        <f t="shared" si="6"/>
        <v>1.26E-5</v>
      </c>
      <c r="P120">
        <f>PROTOKOŁY!B118</f>
        <v>0</v>
      </c>
      <c r="R120" s="42">
        <f>PROTOKOŁY!J118</f>
        <v>0</v>
      </c>
      <c r="S120" s="42">
        <f t="shared" si="7"/>
        <v>0</v>
      </c>
      <c r="T120">
        <v>1.26E-5</v>
      </c>
      <c r="U120" s="12">
        <v>117</v>
      </c>
    </row>
    <row r="121" spans="2:21">
      <c r="B121" s="29">
        <v>118</v>
      </c>
      <c r="C121" s="40">
        <f t="shared" si="4"/>
        <v>0</v>
      </c>
      <c r="D121" t="e">
        <f>VLOOKUP(C121,PROTOKOŁY!$B$2:$D$300,3,FALSE)</f>
        <v>#N/A</v>
      </c>
      <c r="E121" s="28">
        <f t="shared" si="5"/>
        <v>1.49E-5</v>
      </c>
      <c r="O121" s="27">
        <f t="shared" si="6"/>
        <v>1.27E-5</v>
      </c>
      <c r="P121">
        <f>PROTOKOŁY!B119</f>
        <v>0</v>
      </c>
      <c r="R121" s="42">
        <f>PROTOKOŁY!J119</f>
        <v>0</v>
      </c>
      <c r="S121" s="42">
        <f t="shared" si="7"/>
        <v>0</v>
      </c>
      <c r="T121">
        <v>1.27E-5</v>
      </c>
      <c r="U121" s="12">
        <v>118</v>
      </c>
    </row>
    <row r="122" spans="2:21">
      <c r="B122" s="29">
        <v>119</v>
      </c>
      <c r="C122" s="40">
        <f t="shared" si="4"/>
        <v>0</v>
      </c>
      <c r="D122" t="e">
        <f>VLOOKUP(C122,PROTOKOŁY!$B$2:$D$300,3,FALSE)</f>
        <v>#N/A</v>
      </c>
      <c r="E122" s="28">
        <f t="shared" si="5"/>
        <v>1.4800000000000001E-5</v>
      </c>
      <c r="O122" s="27">
        <f t="shared" si="6"/>
        <v>1.2799999999999999E-5</v>
      </c>
      <c r="P122" t="str">
        <f>PROTOKOŁY!B120</f>
        <v>SZKOŁA</v>
      </c>
      <c r="R122" s="42">
        <f>PROTOKOŁY!J120</f>
        <v>0</v>
      </c>
      <c r="S122" s="42">
        <f t="shared" si="7"/>
        <v>0</v>
      </c>
      <c r="T122">
        <v>1.2799999999999999E-5</v>
      </c>
      <c r="U122" s="12">
        <v>119</v>
      </c>
    </row>
    <row r="123" spans="2:21">
      <c r="B123" s="29">
        <v>120</v>
      </c>
      <c r="C123" s="40">
        <f t="shared" si="4"/>
        <v>0</v>
      </c>
      <c r="D123" t="e">
        <f>VLOOKUP(C123,PROTOKOŁY!$B$2:$D$300,3,FALSE)</f>
        <v>#N/A</v>
      </c>
      <c r="E123" s="28">
        <f t="shared" si="5"/>
        <v>1.47E-5</v>
      </c>
      <c r="O123" s="27">
        <f t="shared" si="6"/>
        <v>1.29E-5</v>
      </c>
      <c r="P123" t="str">
        <f>PROTOKOŁY!B121</f>
        <v>Boruszak Marta</v>
      </c>
      <c r="R123" s="42">
        <f>PROTOKOŁY!J121</f>
        <v>0</v>
      </c>
      <c r="S123" s="42">
        <f t="shared" si="7"/>
        <v>0</v>
      </c>
      <c r="T123">
        <v>1.29E-5</v>
      </c>
      <c r="U123" s="12">
        <v>120</v>
      </c>
    </row>
    <row r="124" spans="2:21">
      <c r="B124" s="29">
        <v>121</v>
      </c>
      <c r="C124" s="40">
        <f t="shared" si="4"/>
        <v>0</v>
      </c>
      <c r="D124" t="e">
        <f>VLOOKUP(C124,PROTOKOŁY!$B$2:$D$300,3,FALSE)</f>
        <v>#N/A</v>
      </c>
      <c r="E124" s="28">
        <f t="shared" si="5"/>
        <v>1.4599999999999999E-5</v>
      </c>
      <c r="O124" s="27">
        <f t="shared" si="6"/>
        <v>1.3000000000000001E-5</v>
      </c>
      <c r="P124" t="str">
        <f>PROTOKOŁY!B122</f>
        <v>Dobrogojska Emilia</v>
      </c>
      <c r="R124" s="42">
        <f>PROTOKOŁY!J122</f>
        <v>0</v>
      </c>
      <c r="S124" s="42">
        <f t="shared" si="7"/>
        <v>0</v>
      </c>
      <c r="T124">
        <v>1.3000000000000001E-5</v>
      </c>
      <c r="U124" s="12">
        <v>121</v>
      </c>
    </row>
    <row r="125" spans="2:21">
      <c r="B125" s="29">
        <v>122</v>
      </c>
      <c r="C125" s="40">
        <f t="shared" si="4"/>
        <v>0</v>
      </c>
      <c r="D125" t="e">
        <f>VLOOKUP(C125,PROTOKOŁY!$B$2:$D$300,3,FALSE)</f>
        <v>#N/A</v>
      </c>
      <c r="E125" s="28">
        <f t="shared" si="5"/>
        <v>1.45E-5</v>
      </c>
      <c r="O125" s="27">
        <f t="shared" si="6"/>
        <v>1.31E-5</v>
      </c>
      <c r="P125" t="str">
        <f>PROTOKOŁY!B123</f>
        <v>Dymarska Patrycja</v>
      </c>
      <c r="R125" s="42">
        <f>PROTOKOŁY!J123</f>
        <v>0</v>
      </c>
      <c r="S125" s="42">
        <f t="shared" si="7"/>
        <v>0</v>
      </c>
      <c r="T125">
        <v>1.31E-5</v>
      </c>
      <c r="U125" s="12">
        <v>122</v>
      </c>
    </row>
    <row r="126" spans="2:21">
      <c r="B126" s="29">
        <v>123</v>
      </c>
      <c r="C126" s="40">
        <f t="shared" si="4"/>
        <v>0</v>
      </c>
      <c r="D126" t="e">
        <f>VLOOKUP(C126,PROTOKOŁY!$B$2:$D$300,3,FALSE)</f>
        <v>#N/A</v>
      </c>
      <c r="E126" s="28">
        <f t="shared" si="5"/>
        <v>1.4399999999999999E-5</v>
      </c>
      <c r="O126" s="27">
        <f t="shared" si="6"/>
        <v>1.3200000000000001E-5</v>
      </c>
      <c r="P126" t="str">
        <f>PROTOKOŁY!B124</f>
        <v>czubak marta</v>
      </c>
      <c r="R126" s="42">
        <f>PROTOKOŁY!J124</f>
        <v>0</v>
      </c>
      <c r="S126" s="42">
        <f t="shared" si="7"/>
        <v>0</v>
      </c>
      <c r="T126">
        <v>1.3200000000000001E-5</v>
      </c>
      <c r="U126" s="12">
        <v>123</v>
      </c>
    </row>
    <row r="127" spans="2:21">
      <c r="B127" s="29">
        <v>124</v>
      </c>
      <c r="C127" s="40">
        <f t="shared" si="4"/>
        <v>0</v>
      </c>
      <c r="D127" t="e">
        <f>VLOOKUP(C127,PROTOKOŁY!$B$2:$D$300,3,FALSE)</f>
        <v>#N/A</v>
      </c>
      <c r="E127" s="28">
        <f t="shared" si="5"/>
        <v>1.43E-5</v>
      </c>
      <c r="O127" s="27">
        <f t="shared" si="6"/>
        <v>1.33E-5</v>
      </c>
      <c r="P127" t="str">
        <f>PROTOKOŁY!B125</f>
        <v>Gawron Dominika</v>
      </c>
      <c r="R127" s="42">
        <f>PROTOKOŁY!J125</f>
        <v>0</v>
      </c>
      <c r="S127" s="42">
        <f t="shared" si="7"/>
        <v>0</v>
      </c>
      <c r="T127">
        <v>1.33E-5</v>
      </c>
      <c r="U127" s="12">
        <v>124</v>
      </c>
    </row>
    <row r="128" spans="2:21">
      <c r="B128" s="29">
        <v>125</v>
      </c>
      <c r="C128" s="40" t="str">
        <f t="shared" si="4"/>
        <v>SZKOŁA</v>
      </c>
      <c r="D128" t="str">
        <f>VLOOKUP(C128,PROTOKOŁY!$B$2:$D$300,3,FALSE)</f>
        <v>Puszczykowo1.</v>
      </c>
      <c r="E128" s="28">
        <f t="shared" si="5"/>
        <v>1.42E-5</v>
      </c>
      <c r="O128" s="27">
        <f t="shared" si="6"/>
        <v>1.34E-5</v>
      </c>
      <c r="P128" t="str">
        <f>PROTOKOŁY!B126</f>
        <v>Kopeć Martyna</v>
      </c>
      <c r="R128" s="42">
        <f>PROTOKOŁY!J126</f>
        <v>0</v>
      </c>
      <c r="S128" s="42">
        <f t="shared" si="7"/>
        <v>0</v>
      </c>
      <c r="T128">
        <v>1.34E-5</v>
      </c>
      <c r="U128" s="12">
        <v>125</v>
      </c>
    </row>
    <row r="129" spans="2:21">
      <c r="B129" s="29">
        <v>126</v>
      </c>
      <c r="C129" s="40">
        <f t="shared" si="4"/>
        <v>0</v>
      </c>
      <c r="D129" t="e">
        <f>VLOOKUP(C129,PROTOKOŁY!$B$2:$D$300,3,FALSE)</f>
        <v>#N/A</v>
      </c>
      <c r="E129" s="28">
        <f t="shared" si="5"/>
        <v>1.4100000000000001E-5</v>
      </c>
      <c r="O129" s="27">
        <f t="shared" si="6"/>
        <v>1.3499999999999999E-5</v>
      </c>
      <c r="P129" t="str">
        <f>PROTOKOŁY!B127</f>
        <v>SZKOŁA</v>
      </c>
      <c r="R129" s="42">
        <f>PROTOKOŁY!J127</f>
        <v>0</v>
      </c>
      <c r="S129" s="42">
        <f t="shared" si="7"/>
        <v>0</v>
      </c>
      <c r="T129">
        <v>1.3499999999999999E-5</v>
      </c>
      <c r="U129" s="12">
        <v>126</v>
      </c>
    </row>
    <row r="130" spans="2:21">
      <c r="B130" s="29">
        <v>127</v>
      </c>
      <c r="C130" s="40" t="str">
        <f t="shared" si="4"/>
        <v>Pawlak Adrianna</v>
      </c>
      <c r="D130" t="str">
        <f>VLOOKUP(C130,PROTOKOŁY!$B$2:$D$300,3,FALSE)</f>
        <v>SP Kobylnica</v>
      </c>
      <c r="E130" s="28">
        <f t="shared" si="5"/>
        <v>1.4E-5</v>
      </c>
      <c r="O130" s="27">
        <f t="shared" si="6"/>
        <v>1.36E-5</v>
      </c>
      <c r="P130" t="str">
        <f>PROTOKOŁY!B128</f>
        <v>Tomicka Wiktoria</v>
      </c>
      <c r="R130" s="42">
        <f>PROTOKOŁY!J128</f>
        <v>0</v>
      </c>
      <c r="S130" s="42">
        <f t="shared" si="7"/>
        <v>0</v>
      </c>
      <c r="T130">
        <v>1.36E-5</v>
      </c>
      <c r="U130" s="12">
        <v>127</v>
      </c>
    </row>
    <row r="131" spans="2:21">
      <c r="B131" s="29">
        <v>128</v>
      </c>
      <c r="C131" s="40" t="str">
        <f t="shared" si="4"/>
        <v>Wekwert Katarzyna</v>
      </c>
      <c r="D131" t="str">
        <f>VLOOKUP(C131,PROTOKOŁY!$B$2:$D$300,3,FALSE)</f>
        <v>SP Kobylnica</v>
      </c>
      <c r="E131" s="28">
        <f t="shared" si="5"/>
        <v>1.3900000000000001E-5</v>
      </c>
      <c r="O131" s="27">
        <f t="shared" si="6"/>
        <v>1.3699999999999999E-5</v>
      </c>
      <c r="P131" t="str">
        <f>PROTOKOŁY!B129</f>
        <v>Wiśniewska Weronika</v>
      </c>
      <c r="R131" s="42">
        <f>PROTOKOŁY!J129</f>
        <v>0</v>
      </c>
      <c r="S131" s="42">
        <f t="shared" si="7"/>
        <v>0</v>
      </c>
      <c r="T131">
        <v>1.3699999999999999E-5</v>
      </c>
      <c r="U131" s="12">
        <v>128</v>
      </c>
    </row>
    <row r="132" spans="2:21">
      <c r="B132" s="29">
        <v>129</v>
      </c>
      <c r="C132" s="40" t="str">
        <f t="shared" ref="C132:C195" si="8">VLOOKUP(E132,O$4:P$260,2,FALSE)</f>
        <v>Kowalska Natalia</v>
      </c>
      <c r="D132" t="str">
        <f>VLOOKUP(C132,PROTOKOŁY!$B$2:$D$300,3,FALSE)</f>
        <v>SP Kobylnica</v>
      </c>
      <c r="E132" s="28">
        <f t="shared" si="5"/>
        <v>1.38E-5</v>
      </c>
      <c r="O132" s="27">
        <f t="shared" si="6"/>
        <v>1.38E-5</v>
      </c>
      <c r="P132" t="str">
        <f>PROTOKOŁY!B130</f>
        <v>Kowalska Natalia</v>
      </c>
      <c r="R132" s="42">
        <f>PROTOKOŁY!J130</f>
        <v>0</v>
      </c>
      <c r="S132" s="42">
        <f t="shared" si="7"/>
        <v>0</v>
      </c>
      <c r="T132">
        <v>1.38E-5</v>
      </c>
      <c r="U132" s="12">
        <v>129</v>
      </c>
    </row>
    <row r="133" spans="2:21">
      <c r="B133" s="29">
        <v>130</v>
      </c>
      <c r="C133" s="40" t="str">
        <f t="shared" si="8"/>
        <v>Wiśniewska Weronika</v>
      </c>
      <c r="D133" t="str">
        <f>VLOOKUP(C133,PROTOKOŁY!$B$2:$D$300,3,FALSE)</f>
        <v>SP Kobylnica</v>
      </c>
      <c r="E133" s="28">
        <f t="shared" ref="E133:E196" si="9">LARGE(O$4:O$260,U133)</f>
        <v>1.3699999999999999E-5</v>
      </c>
      <c r="O133" s="27">
        <f t="shared" ref="O133:O196" si="10">S133+T133</f>
        <v>1.3900000000000001E-5</v>
      </c>
      <c r="P133" t="str">
        <f>PROTOKOŁY!B131</f>
        <v>Wekwert Katarzyna</v>
      </c>
      <c r="R133" s="42">
        <f>PROTOKOŁY!J131</f>
        <v>0</v>
      </c>
      <c r="S133" s="42">
        <f t="shared" ref="S133:S196" si="11">R133</f>
        <v>0</v>
      </c>
      <c r="T133">
        <v>1.3900000000000001E-5</v>
      </c>
      <c r="U133" s="12">
        <v>130</v>
      </c>
    </row>
    <row r="134" spans="2:21">
      <c r="B134" s="29">
        <v>131</v>
      </c>
      <c r="C134" s="40" t="str">
        <f t="shared" si="8"/>
        <v>Tomicka Wiktoria</v>
      </c>
      <c r="D134" t="str">
        <f>VLOOKUP(C134,PROTOKOŁY!$B$2:$D$300,3,FALSE)</f>
        <v>SP Kobylnica</v>
      </c>
      <c r="E134" s="28">
        <f t="shared" si="9"/>
        <v>1.36E-5</v>
      </c>
      <c r="O134" s="27">
        <f t="shared" si="10"/>
        <v>1.4E-5</v>
      </c>
      <c r="P134" t="str">
        <f>PROTOKOŁY!B132</f>
        <v>Pawlak Adrianna</v>
      </c>
      <c r="R134" s="42">
        <f>PROTOKOŁY!J132</f>
        <v>0</v>
      </c>
      <c r="S134" s="42">
        <f t="shared" si="11"/>
        <v>0</v>
      </c>
      <c r="T134">
        <v>1.4E-5</v>
      </c>
      <c r="U134" s="12">
        <v>131</v>
      </c>
    </row>
    <row r="135" spans="2:21">
      <c r="B135" s="29">
        <v>132</v>
      </c>
      <c r="C135" s="40" t="str">
        <f t="shared" si="8"/>
        <v>SZKOŁA</v>
      </c>
      <c r="D135" t="str">
        <f>VLOOKUP(C135,PROTOKOŁY!$B$2:$D$300,3,FALSE)</f>
        <v>Puszczykowo1.</v>
      </c>
      <c r="E135" s="28">
        <f t="shared" si="9"/>
        <v>1.3499999999999999E-5</v>
      </c>
      <c r="O135" s="27">
        <f t="shared" si="10"/>
        <v>1.4100000000000001E-5</v>
      </c>
      <c r="P135">
        <f>PROTOKOŁY!B133</f>
        <v>0</v>
      </c>
      <c r="R135" s="42">
        <f>PROTOKOŁY!J133</f>
        <v>0</v>
      </c>
      <c r="S135" s="42">
        <f t="shared" si="11"/>
        <v>0</v>
      </c>
      <c r="T135">
        <v>1.4100000000000001E-5</v>
      </c>
      <c r="U135" s="12">
        <v>132</v>
      </c>
    </row>
    <row r="136" spans="2:21">
      <c r="B136" s="29">
        <v>133</v>
      </c>
      <c r="C136" s="40" t="str">
        <f t="shared" si="8"/>
        <v>Kopeć Martyna</v>
      </c>
      <c r="D136" t="str">
        <f>VLOOKUP(C136,PROTOKOŁY!$B$2:$D$300,3,FALSE)</f>
        <v>SP Kostrzyn</v>
      </c>
      <c r="E136" s="28">
        <f t="shared" si="9"/>
        <v>1.34E-5</v>
      </c>
      <c r="O136" s="27">
        <f t="shared" si="10"/>
        <v>1.42E-5</v>
      </c>
      <c r="P136" t="str">
        <f>PROTOKOŁY!B134</f>
        <v>SZKOŁA</v>
      </c>
      <c r="R136" s="42">
        <f>PROTOKOŁY!J134</f>
        <v>0</v>
      </c>
      <c r="S136" s="42">
        <f t="shared" si="11"/>
        <v>0</v>
      </c>
      <c r="T136">
        <v>1.42E-5</v>
      </c>
      <c r="U136" s="12">
        <v>133</v>
      </c>
    </row>
    <row r="137" spans="2:21">
      <c r="B137" s="29">
        <v>134</v>
      </c>
      <c r="C137" s="40" t="str">
        <f t="shared" si="8"/>
        <v>Gawron Dominika</v>
      </c>
      <c r="D137" t="str">
        <f>VLOOKUP(C137,PROTOKOŁY!$B$2:$D$300,3,FALSE)</f>
        <v>SP Kostrzyn</v>
      </c>
      <c r="E137" s="28">
        <f t="shared" si="9"/>
        <v>1.33E-5</v>
      </c>
      <c r="O137" s="27">
        <f t="shared" si="10"/>
        <v>1.43E-5</v>
      </c>
      <c r="P137">
        <f>PROTOKOŁY!B135</f>
        <v>0</v>
      </c>
      <c r="R137" s="42">
        <f>PROTOKOŁY!J135</f>
        <v>0</v>
      </c>
      <c r="S137" s="42">
        <f t="shared" si="11"/>
        <v>0</v>
      </c>
      <c r="T137">
        <v>1.43E-5</v>
      </c>
      <c r="U137" s="12">
        <v>134</v>
      </c>
    </row>
    <row r="138" spans="2:21">
      <c r="B138" s="29">
        <v>135</v>
      </c>
      <c r="C138" s="40" t="str">
        <f t="shared" si="8"/>
        <v>czubak marta</v>
      </c>
      <c r="D138" t="str">
        <f>VLOOKUP(C138,PROTOKOŁY!$B$2:$D$300,3,FALSE)</f>
        <v>SP Kostrzyn</v>
      </c>
      <c r="E138" s="28">
        <f t="shared" si="9"/>
        <v>1.3200000000000001E-5</v>
      </c>
      <c r="O138" s="27">
        <f t="shared" si="10"/>
        <v>1.4399999999999999E-5</v>
      </c>
      <c r="P138">
        <f>PROTOKOŁY!B136</f>
        <v>0</v>
      </c>
      <c r="R138" s="42">
        <f>PROTOKOŁY!J136</f>
        <v>0</v>
      </c>
      <c r="S138" s="42">
        <f t="shared" si="11"/>
        <v>0</v>
      </c>
      <c r="T138">
        <v>1.4399999999999999E-5</v>
      </c>
      <c r="U138" s="12">
        <v>135</v>
      </c>
    </row>
    <row r="139" spans="2:21">
      <c r="B139" s="29">
        <v>136</v>
      </c>
      <c r="C139" s="40" t="str">
        <f t="shared" si="8"/>
        <v>Dymarska Patrycja</v>
      </c>
      <c r="D139" t="str">
        <f>VLOOKUP(C139,PROTOKOŁY!$B$2:$D$300,3,FALSE)</f>
        <v>SP Kostrzyn</v>
      </c>
      <c r="E139" s="28">
        <f t="shared" si="9"/>
        <v>1.31E-5</v>
      </c>
      <c r="O139" s="27">
        <f t="shared" si="10"/>
        <v>1.45E-5</v>
      </c>
      <c r="P139">
        <f>PROTOKOŁY!B137</f>
        <v>0</v>
      </c>
      <c r="R139" s="42">
        <f>PROTOKOŁY!J137</f>
        <v>0</v>
      </c>
      <c r="S139" s="42">
        <f t="shared" si="11"/>
        <v>0</v>
      </c>
      <c r="T139">
        <v>1.45E-5</v>
      </c>
      <c r="U139" s="12">
        <v>136</v>
      </c>
    </row>
    <row r="140" spans="2:21">
      <c r="B140" s="29">
        <v>137</v>
      </c>
      <c r="C140" s="40" t="str">
        <f t="shared" si="8"/>
        <v>Dobrogojska Emilia</v>
      </c>
      <c r="D140" t="str">
        <f>VLOOKUP(C140,PROTOKOŁY!$B$2:$D$300,3,FALSE)</f>
        <v>SP Kostrzyn</v>
      </c>
      <c r="E140" s="28">
        <f t="shared" si="9"/>
        <v>1.3000000000000001E-5</v>
      </c>
      <c r="O140" s="27">
        <f t="shared" si="10"/>
        <v>1.4599999999999999E-5</v>
      </c>
      <c r="P140">
        <f>PROTOKOŁY!B138</f>
        <v>0</v>
      </c>
      <c r="R140" s="42">
        <f>PROTOKOŁY!J138</f>
        <v>0</v>
      </c>
      <c r="S140" s="42">
        <f t="shared" si="11"/>
        <v>0</v>
      </c>
      <c r="T140">
        <v>1.4599999999999999E-5</v>
      </c>
      <c r="U140" s="12">
        <v>137</v>
      </c>
    </row>
    <row r="141" spans="2:21">
      <c r="B141" s="29">
        <v>138</v>
      </c>
      <c r="C141" s="40" t="str">
        <f t="shared" si="8"/>
        <v>Boruszak Marta</v>
      </c>
      <c r="D141" t="str">
        <f>VLOOKUP(C141,PROTOKOŁY!$B$2:$D$300,3,FALSE)</f>
        <v>SP Kostrzyn</v>
      </c>
      <c r="E141" s="28">
        <f t="shared" si="9"/>
        <v>1.29E-5</v>
      </c>
      <c r="O141" s="27">
        <f t="shared" si="10"/>
        <v>1.47E-5</v>
      </c>
      <c r="P141">
        <f>PROTOKOŁY!B139</f>
        <v>0</v>
      </c>
      <c r="R141" s="42">
        <f>PROTOKOŁY!J139</f>
        <v>0</v>
      </c>
      <c r="S141" s="42">
        <f t="shared" si="11"/>
        <v>0</v>
      </c>
      <c r="T141">
        <v>1.47E-5</v>
      </c>
      <c r="U141" s="12">
        <v>138</v>
      </c>
    </row>
    <row r="142" spans="2:21">
      <c r="B142" s="29">
        <v>139</v>
      </c>
      <c r="C142" s="40" t="str">
        <f t="shared" si="8"/>
        <v>SZKOŁA</v>
      </c>
      <c r="D142" t="str">
        <f>VLOOKUP(C142,PROTOKOŁY!$B$2:$D$300,3,FALSE)</f>
        <v>Puszczykowo1.</v>
      </c>
      <c r="E142" s="28">
        <f t="shared" si="9"/>
        <v>1.2799999999999999E-5</v>
      </c>
      <c r="O142" s="27">
        <f t="shared" si="10"/>
        <v>1.4800000000000001E-5</v>
      </c>
      <c r="P142">
        <f>PROTOKOŁY!B140</f>
        <v>0</v>
      </c>
      <c r="R142" s="42">
        <f>PROTOKOŁY!J140</f>
        <v>0</v>
      </c>
      <c r="S142" s="42">
        <f t="shared" si="11"/>
        <v>0</v>
      </c>
      <c r="T142">
        <v>1.4800000000000001E-5</v>
      </c>
      <c r="U142" s="12">
        <v>139</v>
      </c>
    </row>
    <row r="143" spans="2:21">
      <c r="B143" s="29">
        <v>140</v>
      </c>
      <c r="C143" s="40">
        <f t="shared" si="8"/>
        <v>0</v>
      </c>
      <c r="D143" t="e">
        <f>VLOOKUP(C143,PROTOKOŁY!$B$2:$D$300,3,FALSE)</f>
        <v>#N/A</v>
      </c>
      <c r="E143" s="28">
        <f t="shared" si="9"/>
        <v>1.27E-5</v>
      </c>
      <c r="O143" s="27">
        <f t="shared" si="10"/>
        <v>1.49E-5</v>
      </c>
      <c r="P143">
        <f>PROTOKOŁY!B141</f>
        <v>0</v>
      </c>
      <c r="R143" s="42">
        <f>PROTOKOŁY!J141</f>
        <v>0</v>
      </c>
      <c r="S143" s="42">
        <f t="shared" si="11"/>
        <v>0</v>
      </c>
      <c r="T143">
        <v>1.49E-5</v>
      </c>
      <c r="U143" s="12">
        <v>140</v>
      </c>
    </row>
    <row r="144" spans="2:21">
      <c r="B144" s="29">
        <v>141</v>
      </c>
      <c r="C144" s="40">
        <f t="shared" si="8"/>
        <v>0</v>
      </c>
      <c r="D144" t="e">
        <f>VLOOKUP(C144,PROTOKOŁY!$B$2:$D$300,3,FALSE)</f>
        <v>#N/A</v>
      </c>
      <c r="E144" s="28">
        <f t="shared" si="9"/>
        <v>1.26E-5</v>
      </c>
      <c r="O144" s="27">
        <f t="shared" si="10"/>
        <v>1.5E-5</v>
      </c>
      <c r="P144">
        <f>PROTOKOŁY!B142</f>
        <v>0</v>
      </c>
      <c r="R144" s="42">
        <f>PROTOKOŁY!J142</f>
        <v>0</v>
      </c>
      <c r="S144" s="42">
        <f t="shared" si="11"/>
        <v>0</v>
      </c>
      <c r="T144">
        <v>1.5E-5</v>
      </c>
      <c r="U144" s="12">
        <v>141</v>
      </c>
    </row>
    <row r="145" spans="2:21">
      <c r="B145" s="29">
        <v>142</v>
      </c>
      <c r="C145" s="40">
        <f t="shared" si="8"/>
        <v>0</v>
      </c>
      <c r="D145" t="e">
        <f>VLOOKUP(C145,PROTOKOŁY!$B$2:$D$300,3,FALSE)</f>
        <v>#N/A</v>
      </c>
      <c r="E145" s="28">
        <f t="shared" si="9"/>
        <v>1.2500000000000001E-5</v>
      </c>
      <c r="O145" s="27">
        <f t="shared" si="10"/>
        <v>1.5099999999999999E-5</v>
      </c>
      <c r="P145">
        <f>PROTOKOŁY!B143</f>
        <v>0</v>
      </c>
      <c r="R145" s="42">
        <f>PROTOKOŁY!J143</f>
        <v>0</v>
      </c>
      <c r="S145" s="42">
        <f t="shared" si="11"/>
        <v>0</v>
      </c>
      <c r="T145">
        <v>1.5099999999999999E-5</v>
      </c>
      <c r="U145" s="12">
        <v>142</v>
      </c>
    </row>
    <row r="146" spans="2:21">
      <c r="B146" s="29">
        <v>143</v>
      </c>
      <c r="C146" s="40">
        <f t="shared" si="8"/>
        <v>0</v>
      </c>
      <c r="D146" t="e">
        <f>VLOOKUP(C146,PROTOKOŁY!$B$2:$D$300,3,FALSE)</f>
        <v>#N/A</v>
      </c>
      <c r="E146" s="28">
        <f t="shared" si="9"/>
        <v>1.24E-5</v>
      </c>
      <c r="O146" s="27">
        <f t="shared" si="10"/>
        <v>1.52E-5</v>
      </c>
      <c r="P146">
        <f>PROTOKOŁY!B144</f>
        <v>0</v>
      </c>
      <c r="R146" s="42">
        <f>PROTOKOŁY!J144</f>
        <v>0</v>
      </c>
      <c r="S146" s="42">
        <f t="shared" si="11"/>
        <v>0</v>
      </c>
      <c r="T146">
        <v>1.52E-5</v>
      </c>
      <c r="U146" s="12">
        <v>143</v>
      </c>
    </row>
    <row r="147" spans="2:21">
      <c r="B147" s="29">
        <v>144</v>
      </c>
      <c r="C147" s="40">
        <f t="shared" si="8"/>
        <v>0</v>
      </c>
      <c r="D147" t="e">
        <f>VLOOKUP(C147,PROTOKOŁY!$B$2:$D$300,3,FALSE)</f>
        <v>#N/A</v>
      </c>
      <c r="E147" s="28">
        <f t="shared" si="9"/>
        <v>1.2300000000000001E-5</v>
      </c>
      <c r="O147" s="27">
        <f t="shared" si="10"/>
        <v>1.5299999999999999E-5</v>
      </c>
      <c r="P147">
        <f>PROTOKOŁY!B145</f>
        <v>0</v>
      </c>
      <c r="R147" s="42">
        <f>PROTOKOŁY!J145</f>
        <v>0</v>
      </c>
      <c r="S147" s="42">
        <f t="shared" si="11"/>
        <v>0</v>
      </c>
      <c r="T147">
        <v>1.5299999999999999E-5</v>
      </c>
      <c r="U147" s="12">
        <v>144</v>
      </c>
    </row>
    <row r="148" spans="2:21">
      <c r="B148" s="29">
        <v>145</v>
      </c>
      <c r="C148" s="40">
        <f t="shared" si="8"/>
        <v>0</v>
      </c>
      <c r="D148" t="e">
        <f>VLOOKUP(C148,PROTOKOŁY!$B$2:$D$300,3,FALSE)</f>
        <v>#N/A</v>
      </c>
      <c r="E148" s="28">
        <f t="shared" si="9"/>
        <v>1.22E-5</v>
      </c>
      <c r="O148" s="27">
        <f t="shared" si="10"/>
        <v>1.5399999999999998E-5</v>
      </c>
      <c r="P148">
        <f>PROTOKOŁY!B146</f>
        <v>0</v>
      </c>
      <c r="R148" s="42">
        <f>PROTOKOŁY!J146</f>
        <v>0</v>
      </c>
      <c r="S148" s="42">
        <f t="shared" si="11"/>
        <v>0</v>
      </c>
      <c r="T148">
        <v>1.5399999999999998E-5</v>
      </c>
      <c r="U148" s="12">
        <v>145</v>
      </c>
    </row>
    <row r="149" spans="2:21">
      <c r="B149" s="29">
        <v>146</v>
      </c>
      <c r="C149" s="40" t="str">
        <f t="shared" si="8"/>
        <v>SZKOŁA</v>
      </c>
      <c r="D149" t="str">
        <f>VLOOKUP(C149,PROTOKOŁY!$B$2:$D$300,3,FALSE)</f>
        <v>Puszczykowo1.</v>
      </c>
      <c r="E149" s="28">
        <f t="shared" si="9"/>
        <v>1.2099999999999999E-5</v>
      </c>
      <c r="O149" s="27">
        <f t="shared" si="10"/>
        <v>1.5500000000000001E-5</v>
      </c>
      <c r="P149">
        <f>PROTOKOŁY!B147</f>
        <v>0</v>
      </c>
      <c r="R149" s="42">
        <f>PROTOKOŁY!J147</f>
        <v>0</v>
      </c>
      <c r="S149" s="42">
        <f t="shared" si="11"/>
        <v>0</v>
      </c>
      <c r="T149">
        <v>1.5500000000000001E-5</v>
      </c>
      <c r="U149" s="12">
        <v>146</v>
      </c>
    </row>
    <row r="150" spans="2:21">
      <c r="B150" s="29">
        <v>147</v>
      </c>
      <c r="C150" s="40" t="str">
        <f t="shared" si="8"/>
        <v>Rychlik Martyna</v>
      </c>
      <c r="D150" t="str">
        <f>VLOOKUP(C150,PROTOKOŁY!$B$2:$D$300,3,FALSE)</f>
        <v>SP Modrze</v>
      </c>
      <c r="E150" s="28">
        <f t="shared" si="9"/>
        <v>1.2E-5</v>
      </c>
      <c r="O150" s="27">
        <f t="shared" si="10"/>
        <v>1.56E-5</v>
      </c>
      <c r="P150">
        <f>PROTOKOŁY!B148</f>
        <v>0</v>
      </c>
      <c r="R150" s="42">
        <f>PROTOKOŁY!J148</f>
        <v>0</v>
      </c>
      <c r="S150" s="42">
        <f t="shared" si="11"/>
        <v>0</v>
      </c>
      <c r="T150">
        <v>1.56E-5</v>
      </c>
      <c r="U150" s="12">
        <v>147</v>
      </c>
    </row>
    <row r="151" spans="2:21">
      <c r="B151" s="29">
        <v>148</v>
      </c>
      <c r="C151" s="40" t="str">
        <f t="shared" si="8"/>
        <v>Piechowiak Samanta</v>
      </c>
      <c r="D151" t="str">
        <f>VLOOKUP(C151,PROTOKOŁY!$B$2:$D$300,3,FALSE)</f>
        <v>SP Modrze</v>
      </c>
      <c r="E151" s="28">
        <f t="shared" si="9"/>
        <v>1.19E-5</v>
      </c>
      <c r="O151" s="27">
        <f t="shared" si="10"/>
        <v>1.5699999999999999E-5</v>
      </c>
      <c r="P151">
        <f>PROTOKOŁY!B149</f>
        <v>0</v>
      </c>
      <c r="R151" s="42">
        <f>PROTOKOŁY!J149</f>
        <v>0</v>
      </c>
      <c r="S151" s="42">
        <f t="shared" si="11"/>
        <v>0</v>
      </c>
      <c r="T151">
        <v>1.5699999999999999E-5</v>
      </c>
      <c r="U151" s="12">
        <v>148</v>
      </c>
    </row>
    <row r="152" spans="2:21">
      <c r="B152" s="29">
        <v>149</v>
      </c>
      <c r="C152" s="40" t="str">
        <f t="shared" si="8"/>
        <v>Pawlak Sandra</v>
      </c>
      <c r="D152" t="str">
        <f>VLOOKUP(C152,PROTOKOŁY!$B$2:$D$300,3,FALSE)</f>
        <v>SP Modrze</v>
      </c>
      <c r="E152" s="28">
        <f t="shared" si="9"/>
        <v>1.1800000000000001E-5</v>
      </c>
      <c r="O152" s="27">
        <f t="shared" si="10"/>
        <v>1.5799999999999998E-5</v>
      </c>
      <c r="P152">
        <f>PROTOKOŁY!B150</f>
        <v>0</v>
      </c>
      <c r="R152" s="42">
        <f>PROTOKOŁY!J150</f>
        <v>0</v>
      </c>
      <c r="S152" s="42">
        <f t="shared" si="11"/>
        <v>0</v>
      </c>
      <c r="T152">
        <v>1.5799999999999998E-5</v>
      </c>
      <c r="U152" s="12">
        <v>149</v>
      </c>
    </row>
    <row r="153" spans="2:21">
      <c r="B153" s="29">
        <v>150</v>
      </c>
      <c r="C153" s="40" t="str">
        <f t="shared" si="8"/>
        <v>Józefiak Katarzyna</v>
      </c>
      <c r="D153" t="str">
        <f>VLOOKUP(C153,PROTOKOŁY!$B$2:$D$300,3,FALSE)</f>
        <v>SP Modrze</v>
      </c>
      <c r="E153" s="28">
        <f t="shared" si="9"/>
        <v>1.17E-5</v>
      </c>
      <c r="O153" s="27">
        <f t="shared" si="10"/>
        <v>1.59E-5</v>
      </c>
      <c r="P153">
        <f>PROTOKOŁY!B151</f>
        <v>0</v>
      </c>
      <c r="R153" s="42">
        <f>PROTOKOŁY!J151</f>
        <v>0</v>
      </c>
      <c r="S153" s="42">
        <f t="shared" si="11"/>
        <v>0</v>
      </c>
      <c r="T153">
        <v>1.59E-5</v>
      </c>
      <c r="U153" s="12">
        <v>150</v>
      </c>
    </row>
    <row r="154" spans="2:21">
      <c r="B154" s="29">
        <v>151</v>
      </c>
      <c r="C154" s="40" t="str">
        <f t="shared" si="8"/>
        <v>Cicha Natalia</v>
      </c>
      <c r="D154" t="str">
        <f>VLOOKUP(C154,PROTOKOŁY!$B$2:$D$300,3,FALSE)</f>
        <v>SP Modrze</v>
      </c>
      <c r="E154" s="28">
        <f t="shared" si="9"/>
        <v>1.1600000000000001E-5</v>
      </c>
      <c r="O154" s="27">
        <f t="shared" si="10"/>
        <v>1.5999999999999999E-5</v>
      </c>
      <c r="P154">
        <f>PROTOKOŁY!B152</f>
        <v>0</v>
      </c>
      <c r="R154" s="42">
        <f>PROTOKOŁY!J152</f>
        <v>0</v>
      </c>
      <c r="S154" s="42">
        <f t="shared" si="11"/>
        <v>0</v>
      </c>
      <c r="T154">
        <v>1.5999999999999999E-5</v>
      </c>
      <c r="U154" s="12">
        <v>151</v>
      </c>
    </row>
    <row r="155" spans="2:21">
      <c r="B155" s="29">
        <v>152</v>
      </c>
      <c r="C155" s="40" t="str">
        <f t="shared" si="8"/>
        <v>Cicha Julia</v>
      </c>
      <c r="D155" t="str">
        <f>VLOOKUP(C155,PROTOKOŁY!$B$2:$D$300,3,FALSE)</f>
        <v>SP Modrze</v>
      </c>
      <c r="E155" s="28">
        <f t="shared" si="9"/>
        <v>1.15E-5</v>
      </c>
      <c r="O155" s="27">
        <f t="shared" si="10"/>
        <v>1.6099999999999998E-5</v>
      </c>
      <c r="P155">
        <f>PROTOKOŁY!B153</f>
        <v>0</v>
      </c>
      <c r="R155" s="42">
        <f>PROTOKOŁY!J153</f>
        <v>0</v>
      </c>
      <c r="S155" s="42">
        <f t="shared" si="11"/>
        <v>0</v>
      </c>
      <c r="T155">
        <v>1.6099999999999998E-5</v>
      </c>
      <c r="U155" s="12">
        <v>152</v>
      </c>
    </row>
    <row r="156" spans="2:21">
      <c r="B156" s="29">
        <v>153</v>
      </c>
      <c r="C156" s="40" t="str">
        <f t="shared" si="8"/>
        <v>SZKOŁA</v>
      </c>
      <c r="D156" t="str">
        <f>VLOOKUP(C156,PROTOKOŁY!$B$2:$D$300,3,FALSE)</f>
        <v>Puszczykowo1.</v>
      </c>
      <c r="E156" s="28">
        <f t="shared" si="9"/>
        <v>1.1399999999999999E-5</v>
      </c>
      <c r="O156" s="27">
        <f t="shared" si="10"/>
        <v>1.6200000000000001E-5</v>
      </c>
      <c r="P156">
        <f>PROTOKOŁY!B154</f>
        <v>0</v>
      </c>
      <c r="R156" s="42">
        <f>PROTOKOŁY!J154</f>
        <v>0</v>
      </c>
      <c r="S156" s="42">
        <f t="shared" si="11"/>
        <v>0</v>
      </c>
      <c r="T156">
        <v>1.6200000000000001E-5</v>
      </c>
      <c r="U156" s="12">
        <v>153</v>
      </c>
    </row>
    <row r="157" spans="2:21">
      <c r="B157" s="29">
        <v>154</v>
      </c>
      <c r="C157" s="40">
        <f t="shared" si="8"/>
        <v>0</v>
      </c>
      <c r="D157" t="e">
        <f>VLOOKUP(C157,PROTOKOŁY!$B$2:$D$300,3,FALSE)</f>
        <v>#N/A</v>
      </c>
      <c r="E157" s="28">
        <f t="shared" si="9"/>
        <v>1.13E-5</v>
      </c>
      <c r="O157" s="27">
        <f t="shared" si="10"/>
        <v>1.63E-5</v>
      </c>
      <c r="P157">
        <f>PROTOKOŁY!B155</f>
        <v>0</v>
      </c>
      <c r="R157" s="42">
        <f>PROTOKOŁY!J155</f>
        <v>0</v>
      </c>
      <c r="S157" s="42">
        <f t="shared" si="11"/>
        <v>0</v>
      </c>
      <c r="T157">
        <v>1.63E-5</v>
      </c>
      <c r="U157" s="12">
        <v>154</v>
      </c>
    </row>
    <row r="158" spans="2:21">
      <c r="B158" s="29">
        <v>155</v>
      </c>
      <c r="C158" s="40">
        <f t="shared" si="8"/>
        <v>0</v>
      </c>
      <c r="D158" t="e">
        <f>VLOOKUP(C158,PROTOKOŁY!$B$2:$D$300,3,FALSE)</f>
        <v>#N/A</v>
      </c>
      <c r="E158" s="28">
        <f t="shared" si="9"/>
        <v>1.1199999999999999E-5</v>
      </c>
      <c r="O158" s="27">
        <f t="shared" si="10"/>
        <v>1.6399999999999999E-5</v>
      </c>
      <c r="P158">
        <f>PROTOKOŁY!B156</f>
        <v>0</v>
      </c>
      <c r="R158" s="42">
        <f>PROTOKOŁY!J156</f>
        <v>0</v>
      </c>
      <c r="S158" s="42">
        <f t="shared" si="11"/>
        <v>0</v>
      </c>
      <c r="T158">
        <v>1.6399999999999999E-5</v>
      </c>
      <c r="U158" s="12">
        <v>155</v>
      </c>
    </row>
    <row r="159" spans="2:21">
      <c r="B159" s="29">
        <v>156</v>
      </c>
      <c r="C159" s="40" t="str">
        <f t="shared" si="8"/>
        <v>Nobik Alicja</v>
      </c>
      <c r="D159" t="str">
        <f>VLOOKUP(C159,PROTOKOŁY!$B$2:$D$300,3,FALSE)</f>
        <v>SP Rokietnica</v>
      </c>
      <c r="E159" s="28">
        <f t="shared" si="9"/>
        <v>1.11E-5</v>
      </c>
      <c r="O159" s="27">
        <f t="shared" si="10"/>
        <v>1.6500000000000001E-5</v>
      </c>
      <c r="P159">
        <f>PROTOKOŁY!B157</f>
        <v>0</v>
      </c>
      <c r="R159" s="42">
        <f>PROTOKOŁY!J157</f>
        <v>0</v>
      </c>
      <c r="S159" s="42">
        <f t="shared" si="11"/>
        <v>0</v>
      </c>
      <c r="T159">
        <v>1.6500000000000001E-5</v>
      </c>
      <c r="U159" s="12">
        <v>156</v>
      </c>
    </row>
    <row r="160" spans="2:21">
      <c r="B160" s="29">
        <v>157</v>
      </c>
      <c r="C160" s="40" t="str">
        <f t="shared" si="8"/>
        <v>Gicala Maria</v>
      </c>
      <c r="D160" t="str">
        <f>VLOOKUP(C160,PROTOKOŁY!$B$2:$D$300,3,FALSE)</f>
        <v>SP Rokietnica</v>
      </c>
      <c r="E160" s="28">
        <f t="shared" si="9"/>
        <v>1.1E-5</v>
      </c>
      <c r="O160" s="27">
        <f t="shared" si="10"/>
        <v>1.66E-5</v>
      </c>
      <c r="P160">
        <f>PROTOKOŁY!B158</f>
        <v>0</v>
      </c>
      <c r="R160" s="42">
        <f>PROTOKOŁY!J158</f>
        <v>0</v>
      </c>
      <c r="S160" s="42">
        <f t="shared" si="11"/>
        <v>0</v>
      </c>
      <c r="T160">
        <v>1.66E-5</v>
      </c>
      <c r="U160" s="12">
        <v>157</v>
      </c>
    </row>
    <row r="161" spans="2:21">
      <c r="B161" s="29">
        <v>158</v>
      </c>
      <c r="C161" s="40" t="str">
        <f t="shared" si="8"/>
        <v>Iwańska Nicola</v>
      </c>
      <c r="D161" t="str">
        <f>VLOOKUP(C161,PROTOKOŁY!$B$2:$D$300,3,FALSE)</f>
        <v>SP Rokietnica</v>
      </c>
      <c r="E161" s="28">
        <f t="shared" si="9"/>
        <v>1.0900000000000001E-5</v>
      </c>
      <c r="O161" s="27">
        <f t="shared" si="10"/>
        <v>1.6699999999999999E-5</v>
      </c>
      <c r="P161">
        <f>PROTOKOŁY!B159</f>
        <v>0</v>
      </c>
      <c r="R161" s="42">
        <f>PROTOKOŁY!J159</f>
        <v>0</v>
      </c>
      <c r="S161" s="42">
        <f t="shared" si="11"/>
        <v>0</v>
      </c>
      <c r="T161">
        <v>1.6699999999999999E-5</v>
      </c>
      <c r="U161" s="12">
        <v>158</v>
      </c>
    </row>
    <row r="162" spans="2:21">
      <c r="B162" s="29">
        <v>159</v>
      </c>
      <c r="C162" s="40" t="str">
        <f t="shared" si="8"/>
        <v>Kaniewska Lidia</v>
      </c>
      <c r="D162" t="str">
        <f>VLOOKUP(C162,PROTOKOŁY!$B$2:$D$300,3,FALSE)</f>
        <v>SP Rokietnica</v>
      </c>
      <c r="E162" s="28">
        <f t="shared" si="9"/>
        <v>1.08E-5</v>
      </c>
      <c r="O162" s="27">
        <f t="shared" si="10"/>
        <v>1.6799999999999998E-5</v>
      </c>
      <c r="P162">
        <f>PROTOKOŁY!B160</f>
        <v>0</v>
      </c>
      <c r="R162" s="42">
        <f>PROTOKOŁY!J160</f>
        <v>0</v>
      </c>
      <c r="S162" s="42">
        <f t="shared" si="11"/>
        <v>0</v>
      </c>
      <c r="T162">
        <v>1.6799999999999998E-5</v>
      </c>
      <c r="U162" s="12">
        <v>159</v>
      </c>
    </row>
    <row r="163" spans="2:21">
      <c r="B163" s="29">
        <v>160</v>
      </c>
      <c r="C163" s="40" t="str">
        <f t="shared" si="8"/>
        <v>SZKOŁA</v>
      </c>
      <c r="D163" t="str">
        <f>VLOOKUP(C163,PROTOKOŁY!$B$2:$D$300,3,FALSE)</f>
        <v>Puszczykowo1.</v>
      </c>
      <c r="E163" s="28">
        <f t="shared" si="9"/>
        <v>1.0700000000000001E-5</v>
      </c>
      <c r="O163" s="27">
        <f t="shared" si="10"/>
        <v>1.6900000000000001E-5</v>
      </c>
      <c r="P163">
        <f>PROTOKOŁY!B161</f>
        <v>0</v>
      </c>
      <c r="R163" s="42">
        <f>PROTOKOŁY!J161</f>
        <v>0</v>
      </c>
      <c r="S163" s="42">
        <f t="shared" si="11"/>
        <v>0</v>
      </c>
      <c r="T163">
        <v>1.6900000000000001E-5</v>
      </c>
      <c r="U163" s="12">
        <v>160</v>
      </c>
    </row>
    <row r="164" spans="2:21">
      <c r="B164" s="29">
        <v>161</v>
      </c>
      <c r="C164" s="40" t="str">
        <f t="shared" si="8"/>
        <v>Węglarz Emilia</v>
      </c>
      <c r="D164" t="str">
        <f>VLOOKUP(C164,PROTOKOŁY!$B$2:$D$300,3,FALSE)</f>
        <v>SP 2 Luboń</v>
      </c>
      <c r="E164" s="28">
        <f t="shared" si="9"/>
        <v>1.06E-5</v>
      </c>
      <c r="O164" s="27">
        <f t="shared" si="10"/>
        <v>1.7E-5</v>
      </c>
      <c r="P164">
        <f>PROTOKOŁY!B162</f>
        <v>0</v>
      </c>
      <c r="R164" s="42">
        <f>PROTOKOŁY!J162</f>
        <v>0</v>
      </c>
      <c r="S164" s="42">
        <f t="shared" si="11"/>
        <v>0</v>
      </c>
      <c r="T164">
        <v>1.7E-5</v>
      </c>
      <c r="U164" s="12">
        <v>161</v>
      </c>
    </row>
    <row r="165" spans="2:21">
      <c r="B165" s="29">
        <v>162</v>
      </c>
      <c r="C165" s="40" t="str">
        <f t="shared" si="8"/>
        <v>Balcerek Agnieszka</v>
      </c>
      <c r="D165" t="str">
        <f>VLOOKUP(C165,PROTOKOŁY!$B$2:$D$300,3,FALSE)</f>
        <v>SP 2 Luboń</v>
      </c>
      <c r="E165" s="28">
        <f t="shared" si="9"/>
        <v>1.0499999999999999E-5</v>
      </c>
      <c r="O165" s="27">
        <f t="shared" si="10"/>
        <v>1.7099999999999999E-5</v>
      </c>
      <c r="P165">
        <f>PROTOKOŁY!B163</f>
        <v>0</v>
      </c>
      <c r="R165" s="42">
        <f>PROTOKOŁY!J163</f>
        <v>0</v>
      </c>
      <c r="S165" s="42">
        <f t="shared" si="11"/>
        <v>0</v>
      </c>
      <c r="T165">
        <v>1.7099999999999999E-5</v>
      </c>
      <c r="U165" s="12">
        <v>162</v>
      </c>
    </row>
    <row r="166" spans="2:21">
      <c r="B166" s="29">
        <v>163</v>
      </c>
      <c r="C166" s="40" t="str">
        <f t="shared" si="8"/>
        <v>Konarska Katarzyna</v>
      </c>
      <c r="D166" t="str">
        <f>VLOOKUP(C166,PROTOKOŁY!$B$2:$D$300,3,FALSE)</f>
        <v>SP 2 Luboń</v>
      </c>
      <c r="E166" s="28">
        <f t="shared" si="9"/>
        <v>1.04E-5</v>
      </c>
      <c r="O166" s="27">
        <f t="shared" si="10"/>
        <v>1.7200000000000001E-5</v>
      </c>
      <c r="P166">
        <f>PROTOKOŁY!B164</f>
        <v>0</v>
      </c>
      <c r="R166" s="42">
        <f>PROTOKOŁY!J164</f>
        <v>0</v>
      </c>
      <c r="S166" s="42">
        <f t="shared" si="11"/>
        <v>0</v>
      </c>
      <c r="T166">
        <v>1.7200000000000001E-5</v>
      </c>
      <c r="U166" s="12">
        <v>163</v>
      </c>
    </row>
    <row r="167" spans="2:21">
      <c r="B167" s="29">
        <v>164</v>
      </c>
      <c r="C167" s="40" t="str">
        <f t="shared" si="8"/>
        <v>Matuszczak Gabrysia</v>
      </c>
      <c r="D167" t="str">
        <f>VLOOKUP(C167,PROTOKOŁY!$B$2:$D$300,3,FALSE)</f>
        <v>SP 2 Luboń</v>
      </c>
      <c r="E167" s="28">
        <f t="shared" si="9"/>
        <v>1.03E-5</v>
      </c>
      <c r="O167" s="27">
        <f t="shared" si="10"/>
        <v>1.73E-5</v>
      </c>
      <c r="P167">
        <f>PROTOKOŁY!B165</f>
        <v>0</v>
      </c>
      <c r="R167" s="42">
        <f>PROTOKOŁY!J165</f>
        <v>0</v>
      </c>
      <c r="S167" s="42">
        <f t="shared" si="11"/>
        <v>0</v>
      </c>
      <c r="T167">
        <v>1.73E-5</v>
      </c>
      <c r="U167" s="12">
        <v>164</v>
      </c>
    </row>
    <row r="168" spans="2:21">
      <c r="B168" s="29">
        <v>165</v>
      </c>
      <c r="C168" s="40" t="str">
        <f t="shared" si="8"/>
        <v>Urbaniak Jagoda</v>
      </c>
      <c r="D168" t="str">
        <f>VLOOKUP(C168,PROTOKOŁY!$B$2:$D$300,3,FALSE)</f>
        <v>SP 2 Luboń</v>
      </c>
      <c r="E168" s="28">
        <f t="shared" si="9"/>
        <v>1.0200000000000001E-5</v>
      </c>
      <c r="O168" s="27">
        <f t="shared" si="10"/>
        <v>1.7399999999999999E-5</v>
      </c>
      <c r="P168">
        <f>PROTOKOŁY!B166</f>
        <v>0</v>
      </c>
      <c r="R168" s="42">
        <f>PROTOKOŁY!J166</f>
        <v>0</v>
      </c>
      <c r="S168" s="42">
        <f t="shared" si="11"/>
        <v>0</v>
      </c>
      <c r="T168">
        <v>1.7399999999999999E-5</v>
      </c>
      <c r="U168" s="12">
        <v>165</v>
      </c>
    </row>
    <row r="169" spans="2:21">
      <c r="B169" s="29">
        <v>166</v>
      </c>
      <c r="C169" s="40" t="str">
        <f t="shared" si="8"/>
        <v>Matusiak Maria</v>
      </c>
      <c r="D169" t="str">
        <f>VLOOKUP(C169,PROTOKOŁY!$B$2:$D$300,3,FALSE)</f>
        <v>SP 2 Luboń</v>
      </c>
      <c r="E169" s="28">
        <f t="shared" si="9"/>
        <v>1.01E-5</v>
      </c>
      <c r="O169" s="27">
        <f t="shared" si="10"/>
        <v>1.7499999999999998E-5</v>
      </c>
      <c r="P169">
        <f>PROTOKOŁY!B167</f>
        <v>0</v>
      </c>
      <c r="R169" s="42">
        <f>PROTOKOŁY!J167</f>
        <v>0</v>
      </c>
      <c r="S169" s="42">
        <f t="shared" si="11"/>
        <v>0</v>
      </c>
      <c r="T169">
        <v>1.7499999999999998E-5</v>
      </c>
      <c r="U169" s="12">
        <v>166</v>
      </c>
    </row>
    <row r="170" spans="2:21">
      <c r="B170" s="29">
        <v>167</v>
      </c>
      <c r="C170" s="40" t="str">
        <f t="shared" si="8"/>
        <v>SZKOŁA</v>
      </c>
      <c r="D170" t="str">
        <f>VLOOKUP(C170,PROTOKOŁY!$B$2:$D$300,3,FALSE)</f>
        <v>Puszczykowo1.</v>
      </c>
      <c r="E170" s="28">
        <f t="shared" si="9"/>
        <v>1.0000000000000001E-5</v>
      </c>
      <c r="O170" s="27">
        <f t="shared" si="10"/>
        <v>1.7600000000000001E-5</v>
      </c>
      <c r="P170">
        <f>PROTOKOŁY!B168</f>
        <v>0</v>
      </c>
      <c r="R170" s="42">
        <f>PROTOKOŁY!J168</f>
        <v>0</v>
      </c>
      <c r="S170" s="42">
        <f t="shared" si="11"/>
        <v>0</v>
      </c>
      <c r="T170">
        <v>1.7600000000000001E-5</v>
      </c>
      <c r="U170" s="12">
        <v>167</v>
      </c>
    </row>
    <row r="171" spans="2:21">
      <c r="B171" s="29">
        <v>168</v>
      </c>
      <c r="C171" s="40" t="str">
        <f t="shared" si="8"/>
        <v>Dabrowska Julia</v>
      </c>
      <c r="D171" t="str">
        <f>VLOOKUP(C171,PROTOKOŁY!$B$2:$D$300,3,FALSE)</f>
        <v>SP Białężyn</v>
      </c>
      <c r="E171" s="28">
        <f t="shared" si="9"/>
        <v>9.9000000000000001E-6</v>
      </c>
      <c r="O171" s="27">
        <f t="shared" si="10"/>
        <v>1.77E-5</v>
      </c>
      <c r="P171">
        <f>PROTOKOŁY!B169</f>
        <v>0</v>
      </c>
      <c r="R171" s="42">
        <f>PROTOKOŁY!J169</f>
        <v>0</v>
      </c>
      <c r="S171" s="42">
        <f t="shared" si="11"/>
        <v>0</v>
      </c>
      <c r="T171">
        <v>1.77E-5</v>
      </c>
      <c r="U171" s="12">
        <v>168</v>
      </c>
    </row>
    <row r="172" spans="2:21">
      <c r="B172" s="29">
        <v>169</v>
      </c>
      <c r="C172" s="40" t="str">
        <f t="shared" si="8"/>
        <v>Dabrowska Wiktoria</v>
      </c>
      <c r="D172" t="str">
        <f>VLOOKUP(C172,PROTOKOŁY!$B$2:$D$300,3,FALSE)</f>
        <v>SP Białężyn</v>
      </c>
      <c r="E172" s="28">
        <f t="shared" si="9"/>
        <v>9.800000000000001E-6</v>
      </c>
      <c r="O172" s="27">
        <f t="shared" si="10"/>
        <v>1.7799999999999999E-5</v>
      </c>
      <c r="P172">
        <f>PROTOKOŁY!B170</f>
        <v>0</v>
      </c>
      <c r="R172" s="42">
        <f>PROTOKOŁY!J170</f>
        <v>0</v>
      </c>
      <c r="S172" s="42">
        <f t="shared" si="11"/>
        <v>0</v>
      </c>
      <c r="T172">
        <v>1.7799999999999999E-5</v>
      </c>
      <c r="U172" s="12">
        <v>169</v>
      </c>
    </row>
    <row r="173" spans="2:21">
      <c r="B173" s="29">
        <v>170</v>
      </c>
      <c r="C173" s="40" t="str">
        <f t="shared" si="8"/>
        <v>Agaciak Emilia</v>
      </c>
      <c r="D173" t="str">
        <f>VLOOKUP(C173,PROTOKOŁY!$B$2:$D$300,3,FALSE)</f>
        <v>SP Białężyn</v>
      </c>
      <c r="E173" s="28">
        <f t="shared" si="9"/>
        <v>9.7000000000000003E-6</v>
      </c>
      <c r="O173" s="27">
        <f t="shared" si="10"/>
        <v>1.7900000000000001E-5</v>
      </c>
      <c r="P173">
        <f>PROTOKOŁY!B171</f>
        <v>0</v>
      </c>
      <c r="R173" s="42">
        <f>PROTOKOŁY!J171</f>
        <v>0</v>
      </c>
      <c r="S173" s="42">
        <f t="shared" si="11"/>
        <v>0</v>
      </c>
      <c r="T173">
        <v>1.7900000000000001E-5</v>
      </c>
      <c r="U173" s="12">
        <v>170</v>
      </c>
    </row>
    <row r="174" spans="2:21">
      <c r="B174" s="29">
        <v>171</v>
      </c>
      <c r="C174" s="40" t="str">
        <f t="shared" si="8"/>
        <v>Perka Wiktoria</v>
      </c>
      <c r="D174" t="str">
        <f>VLOOKUP(C174,PROTOKOŁY!$B$2:$D$300,3,FALSE)</f>
        <v>SP Białężyn</v>
      </c>
      <c r="E174" s="28">
        <f t="shared" si="9"/>
        <v>9.5999999999999996E-6</v>
      </c>
      <c r="O174" s="27">
        <f t="shared" si="10"/>
        <v>1.8E-5</v>
      </c>
      <c r="P174">
        <f>PROTOKOŁY!B172</f>
        <v>0</v>
      </c>
      <c r="R174" s="42">
        <f>PROTOKOŁY!J172</f>
        <v>0</v>
      </c>
      <c r="S174" s="42">
        <f t="shared" si="11"/>
        <v>0</v>
      </c>
      <c r="T174">
        <v>1.8E-5</v>
      </c>
      <c r="U174" s="12">
        <v>171</v>
      </c>
    </row>
    <row r="175" spans="2:21">
      <c r="B175" s="29">
        <v>172</v>
      </c>
      <c r="C175" s="40" t="str">
        <f t="shared" si="8"/>
        <v>Anders Anastazja</v>
      </c>
      <c r="D175" t="str">
        <f>VLOOKUP(C175,PROTOKOŁY!$B$2:$D$300,3,FALSE)</f>
        <v>SP Białężyn</v>
      </c>
      <c r="E175" s="28">
        <f t="shared" si="9"/>
        <v>9.5000000000000005E-6</v>
      </c>
      <c r="O175" s="27">
        <f t="shared" si="10"/>
        <v>1.8099999999999999E-5</v>
      </c>
      <c r="P175">
        <f>PROTOKOŁY!B173</f>
        <v>0</v>
      </c>
      <c r="R175" s="42">
        <f>PROTOKOŁY!J173</f>
        <v>0</v>
      </c>
      <c r="S175" s="42">
        <f t="shared" si="11"/>
        <v>0</v>
      </c>
      <c r="T175">
        <v>1.8099999999999999E-5</v>
      </c>
      <c r="U175" s="12">
        <v>172</v>
      </c>
    </row>
    <row r="176" spans="2:21">
      <c r="B176" s="29">
        <v>173</v>
      </c>
      <c r="C176" s="40" t="str">
        <f t="shared" si="8"/>
        <v>Kapczyńska Daria</v>
      </c>
      <c r="D176" t="str">
        <f>VLOOKUP(C176,PROTOKOŁY!$B$2:$D$300,3,FALSE)</f>
        <v>SP Białężyn</v>
      </c>
      <c r="E176" s="28">
        <f t="shared" si="9"/>
        <v>9.3999999999999998E-6</v>
      </c>
      <c r="O176" s="27">
        <f t="shared" si="10"/>
        <v>1.8199999999999999E-5</v>
      </c>
      <c r="P176">
        <f>PROTOKOŁY!B174</f>
        <v>0</v>
      </c>
      <c r="R176" s="42">
        <f>PROTOKOŁY!J174</f>
        <v>0</v>
      </c>
      <c r="S176" s="42">
        <f t="shared" si="11"/>
        <v>0</v>
      </c>
      <c r="T176">
        <v>1.8199999999999999E-5</v>
      </c>
      <c r="U176" s="12">
        <v>173</v>
      </c>
    </row>
    <row r="177" spans="2:21">
      <c r="B177" s="29">
        <v>174</v>
      </c>
      <c r="C177" s="40" t="str">
        <f t="shared" si="8"/>
        <v>SZKOŁA</v>
      </c>
      <c r="D177" t="str">
        <f>VLOOKUP(C177,PROTOKOŁY!$B$2:$D$300,3,FALSE)</f>
        <v>Puszczykowo1.</v>
      </c>
      <c r="E177" s="28">
        <f t="shared" si="9"/>
        <v>9.3000000000000007E-6</v>
      </c>
      <c r="O177" s="27">
        <f t="shared" si="10"/>
        <v>1.8300000000000001E-5</v>
      </c>
      <c r="P177">
        <f>PROTOKOŁY!B175</f>
        <v>0</v>
      </c>
      <c r="R177" s="42">
        <f>PROTOKOŁY!J175</f>
        <v>0</v>
      </c>
      <c r="S177" s="42">
        <f t="shared" si="11"/>
        <v>0</v>
      </c>
      <c r="T177">
        <v>1.8300000000000001E-5</v>
      </c>
      <c r="U177" s="12">
        <v>174</v>
      </c>
    </row>
    <row r="178" spans="2:21">
      <c r="B178" s="29">
        <v>175</v>
      </c>
      <c r="C178" s="40" t="str">
        <f t="shared" si="8"/>
        <v>Matczak Jagoda</v>
      </c>
      <c r="D178" t="str">
        <f>VLOOKUP(C178,PROTOKOŁY!$B$2:$D$300,3,FALSE)</f>
        <v>SP Suchy Las</v>
      </c>
      <c r="E178" s="28">
        <f t="shared" si="9"/>
        <v>9.2E-6</v>
      </c>
      <c r="O178" s="27">
        <f t="shared" si="10"/>
        <v>1.84E-5</v>
      </c>
      <c r="P178">
        <f>PROTOKOŁY!B176</f>
        <v>0</v>
      </c>
      <c r="R178" s="42">
        <f>PROTOKOŁY!J176</f>
        <v>0</v>
      </c>
      <c r="S178" s="42">
        <f t="shared" si="11"/>
        <v>0</v>
      </c>
      <c r="T178">
        <v>1.84E-5</v>
      </c>
      <c r="U178" s="12">
        <v>175</v>
      </c>
    </row>
    <row r="179" spans="2:21">
      <c r="B179" s="29">
        <v>176</v>
      </c>
      <c r="C179" s="40" t="str">
        <f t="shared" si="8"/>
        <v>Pelichowska Nicol</v>
      </c>
      <c r="D179" t="str">
        <f>VLOOKUP(C179,PROTOKOŁY!$B$2:$D$300,3,FALSE)</f>
        <v>SP Suchy Las</v>
      </c>
      <c r="E179" s="28">
        <f t="shared" si="9"/>
        <v>9.100000000000001E-6</v>
      </c>
      <c r="O179" s="27">
        <f t="shared" si="10"/>
        <v>1.8499999999999999E-5</v>
      </c>
      <c r="P179">
        <f>PROTOKOŁY!B177</f>
        <v>0</v>
      </c>
      <c r="R179" s="42">
        <f>PROTOKOŁY!J177</f>
        <v>0</v>
      </c>
      <c r="S179" s="42">
        <f t="shared" si="11"/>
        <v>0</v>
      </c>
      <c r="T179">
        <v>1.8499999999999999E-5</v>
      </c>
      <c r="U179" s="12">
        <v>176</v>
      </c>
    </row>
    <row r="180" spans="2:21">
      <c r="B180" s="29">
        <v>177</v>
      </c>
      <c r="C180" s="40" t="str">
        <f t="shared" si="8"/>
        <v>Gulczyńaska Marianna</v>
      </c>
      <c r="D180" t="str">
        <f>VLOOKUP(C180,PROTOKOŁY!$B$2:$D$300,3,FALSE)</f>
        <v>SP Suchy Las</v>
      </c>
      <c r="E180" s="28">
        <f t="shared" si="9"/>
        <v>9.0000000000000002E-6</v>
      </c>
      <c r="O180" s="27">
        <f t="shared" si="10"/>
        <v>1.8600000000000001E-5</v>
      </c>
      <c r="P180">
        <f>PROTOKOŁY!B178</f>
        <v>0</v>
      </c>
      <c r="R180" s="42">
        <f>PROTOKOŁY!J178</f>
        <v>0</v>
      </c>
      <c r="S180" s="42">
        <f t="shared" si="11"/>
        <v>0</v>
      </c>
      <c r="T180">
        <v>1.8600000000000001E-5</v>
      </c>
      <c r="U180" s="12">
        <v>177</v>
      </c>
    </row>
    <row r="181" spans="2:21">
      <c r="B181" s="29">
        <v>178</v>
      </c>
      <c r="C181" s="40" t="str">
        <f t="shared" si="8"/>
        <v>Jasińska Anna</v>
      </c>
      <c r="D181" t="str">
        <f>VLOOKUP(C181,PROTOKOŁY!$B$2:$D$300,3,FALSE)</f>
        <v>SP Suchy Las</v>
      </c>
      <c r="E181" s="28">
        <f t="shared" si="9"/>
        <v>8.8999999999999995E-6</v>
      </c>
      <c r="O181" s="27">
        <f t="shared" si="10"/>
        <v>1.8700000000000001E-5</v>
      </c>
      <c r="P181">
        <f>PROTOKOŁY!B179</f>
        <v>0</v>
      </c>
      <c r="R181" s="42">
        <f>PROTOKOŁY!J179</f>
        <v>0</v>
      </c>
      <c r="S181" s="42">
        <f t="shared" si="11"/>
        <v>0</v>
      </c>
      <c r="T181">
        <v>1.8700000000000001E-5</v>
      </c>
      <c r="U181" s="12">
        <v>178</v>
      </c>
    </row>
    <row r="182" spans="2:21">
      <c r="B182" s="29">
        <v>179</v>
      </c>
      <c r="C182" s="40" t="str">
        <f t="shared" si="8"/>
        <v>Walewska Zuzanna</v>
      </c>
      <c r="D182" t="str">
        <f>VLOOKUP(C182,PROTOKOŁY!$B$2:$D$300,3,FALSE)</f>
        <v>SP Suchy Las</v>
      </c>
      <c r="E182" s="28">
        <f t="shared" si="9"/>
        <v>8.8000000000000004E-6</v>
      </c>
      <c r="O182" s="27">
        <f t="shared" si="10"/>
        <v>1.88E-5</v>
      </c>
      <c r="P182">
        <f>PROTOKOŁY!B180</f>
        <v>0</v>
      </c>
      <c r="R182" s="42">
        <f>PROTOKOŁY!J180</f>
        <v>0</v>
      </c>
      <c r="S182" s="42">
        <f t="shared" si="11"/>
        <v>0</v>
      </c>
      <c r="T182">
        <v>1.88E-5</v>
      </c>
      <c r="U182" s="12">
        <v>179</v>
      </c>
    </row>
    <row r="183" spans="2:21">
      <c r="B183" s="29">
        <v>180</v>
      </c>
      <c r="C183" s="40" t="str">
        <f t="shared" si="8"/>
        <v>Szczepaniak Julia</v>
      </c>
      <c r="D183" t="str">
        <f>VLOOKUP(C183,PROTOKOŁY!$B$2:$D$300,3,FALSE)</f>
        <v>SP Suchy Las</v>
      </c>
      <c r="E183" s="28">
        <f t="shared" si="9"/>
        <v>8.6999999999999997E-6</v>
      </c>
      <c r="O183" s="27">
        <f t="shared" si="10"/>
        <v>1.8899999999999999E-5</v>
      </c>
      <c r="P183">
        <f>PROTOKOŁY!B181</f>
        <v>0</v>
      </c>
      <c r="R183" s="42">
        <f>PROTOKOŁY!J181</f>
        <v>0</v>
      </c>
      <c r="S183" s="42">
        <f t="shared" si="11"/>
        <v>0</v>
      </c>
      <c r="T183">
        <v>1.8899999999999999E-5</v>
      </c>
      <c r="U183" s="12">
        <v>180</v>
      </c>
    </row>
    <row r="184" spans="2:21">
      <c r="B184" s="29">
        <v>181</v>
      </c>
      <c r="C184" s="40" t="str">
        <f t="shared" si="8"/>
        <v>SZKOŁA</v>
      </c>
      <c r="D184" t="str">
        <f>VLOOKUP(C184,PROTOKOŁY!$B$2:$D$300,3,FALSE)</f>
        <v>Puszczykowo1.</v>
      </c>
      <c r="E184" s="28">
        <f t="shared" si="9"/>
        <v>8.6000000000000007E-6</v>
      </c>
      <c r="O184" s="27">
        <f t="shared" si="10"/>
        <v>1.9000000000000001E-5</v>
      </c>
      <c r="P184">
        <f>PROTOKOŁY!B182</f>
        <v>0</v>
      </c>
      <c r="R184" s="42">
        <f>PROTOKOŁY!J182</f>
        <v>0</v>
      </c>
      <c r="S184" s="42">
        <f t="shared" si="11"/>
        <v>0</v>
      </c>
      <c r="T184">
        <v>1.9000000000000001E-5</v>
      </c>
      <c r="U184" s="12">
        <v>181</v>
      </c>
    </row>
    <row r="185" spans="2:21">
      <c r="B185" s="29">
        <v>182</v>
      </c>
      <c r="C185" s="40" t="str">
        <f t="shared" si="8"/>
        <v>Kasołka Marta</v>
      </c>
      <c r="D185" t="str">
        <f>VLOOKUP(C185,PROTOKOŁY!$B$2:$D$300,3,FALSE)</f>
        <v>SP 5 Swarzędz</v>
      </c>
      <c r="E185" s="28">
        <f t="shared" si="9"/>
        <v>8.4999999999999999E-6</v>
      </c>
      <c r="O185" s="27">
        <f t="shared" si="10"/>
        <v>1.91E-5</v>
      </c>
      <c r="P185">
        <f>PROTOKOŁY!B183</f>
        <v>0</v>
      </c>
      <c r="R185" s="42">
        <f>PROTOKOŁY!J183</f>
        <v>0</v>
      </c>
      <c r="S185" s="42">
        <f t="shared" si="11"/>
        <v>0</v>
      </c>
      <c r="T185">
        <v>1.91E-5</v>
      </c>
      <c r="U185" s="12">
        <v>182</v>
      </c>
    </row>
    <row r="186" spans="2:21">
      <c r="B186" s="29">
        <v>183</v>
      </c>
      <c r="C186" s="40" t="str">
        <f t="shared" si="8"/>
        <v>Pośpiech Aleksandra</v>
      </c>
      <c r="D186" t="str">
        <f>VLOOKUP(C186,PROTOKOŁY!$B$2:$D$300,3,FALSE)</f>
        <v>SP 5 Swarzędz</v>
      </c>
      <c r="E186" s="28">
        <f t="shared" si="9"/>
        <v>8.3999999999999992E-6</v>
      </c>
      <c r="O186" s="27">
        <f t="shared" si="10"/>
        <v>1.9199999999999999E-5</v>
      </c>
      <c r="P186">
        <f>PROTOKOŁY!B184</f>
        <v>0</v>
      </c>
      <c r="R186" s="42">
        <f>PROTOKOŁY!J184</f>
        <v>0</v>
      </c>
      <c r="S186" s="42">
        <f t="shared" si="11"/>
        <v>0</v>
      </c>
      <c r="T186">
        <v>1.9199999999999999E-5</v>
      </c>
      <c r="U186" s="12">
        <v>183</v>
      </c>
    </row>
    <row r="187" spans="2:21">
      <c r="B187" s="29">
        <v>184</v>
      </c>
      <c r="C187" s="40" t="str">
        <f t="shared" si="8"/>
        <v>Szwed-Kopyto Julia</v>
      </c>
      <c r="D187" t="str">
        <f>VLOOKUP(C187,PROTOKOŁY!$B$2:$D$300,3,FALSE)</f>
        <v>SP 5 Swarzędz</v>
      </c>
      <c r="E187" s="28">
        <f t="shared" si="9"/>
        <v>8.3000000000000002E-6</v>
      </c>
      <c r="O187" s="27">
        <f t="shared" si="10"/>
        <v>1.9299999999999998E-5</v>
      </c>
      <c r="P187">
        <f>PROTOKOŁY!B185</f>
        <v>0</v>
      </c>
      <c r="R187" s="42">
        <f>PROTOKOŁY!J185</f>
        <v>0</v>
      </c>
      <c r="S187" s="42">
        <f t="shared" si="11"/>
        <v>0</v>
      </c>
      <c r="T187">
        <v>1.9299999999999998E-5</v>
      </c>
      <c r="U187" s="12">
        <v>184</v>
      </c>
    </row>
    <row r="188" spans="2:21">
      <c r="B188" s="29">
        <v>185</v>
      </c>
      <c r="C188" s="40" t="str">
        <f t="shared" si="8"/>
        <v>Kaspruh Emilia</v>
      </c>
      <c r="D188" t="str">
        <f>VLOOKUP(C188,PROTOKOŁY!$B$2:$D$300,3,FALSE)</f>
        <v>SP 5 Swarzędz</v>
      </c>
      <c r="E188" s="28">
        <f t="shared" si="9"/>
        <v>8.1999999999999994E-6</v>
      </c>
      <c r="O188" s="27">
        <f t="shared" si="10"/>
        <v>1.9400000000000001E-5</v>
      </c>
      <c r="P188">
        <f>PROTOKOŁY!B186</f>
        <v>0</v>
      </c>
      <c r="R188" s="42">
        <f>PROTOKOŁY!J186</f>
        <v>0</v>
      </c>
      <c r="S188" s="42">
        <f t="shared" si="11"/>
        <v>0</v>
      </c>
      <c r="T188">
        <v>1.9400000000000001E-5</v>
      </c>
      <c r="U188" s="12">
        <v>185</v>
      </c>
    </row>
    <row r="189" spans="2:21">
      <c r="B189" s="29">
        <v>186</v>
      </c>
      <c r="C189" s="40" t="str">
        <f t="shared" si="8"/>
        <v>Deka Angelika</v>
      </c>
      <c r="D189" t="str">
        <f>VLOOKUP(C189,PROTOKOŁY!$B$2:$D$300,3,FALSE)</f>
        <v>SP 5 Swarzędz</v>
      </c>
      <c r="E189" s="28">
        <f t="shared" si="9"/>
        <v>8.1000000000000004E-6</v>
      </c>
      <c r="O189" s="27">
        <f t="shared" si="10"/>
        <v>1.95E-5</v>
      </c>
      <c r="P189">
        <f>PROTOKOŁY!B187</f>
        <v>0</v>
      </c>
      <c r="R189" s="42">
        <f>PROTOKOŁY!J187</f>
        <v>0</v>
      </c>
      <c r="S189" s="42">
        <f t="shared" si="11"/>
        <v>0</v>
      </c>
      <c r="T189">
        <v>1.95E-5</v>
      </c>
      <c r="U189" s="12">
        <v>186</v>
      </c>
    </row>
    <row r="190" spans="2:21">
      <c r="B190" s="29">
        <v>187</v>
      </c>
      <c r="C190" s="40" t="str">
        <f t="shared" si="8"/>
        <v>Marszałak Aleksandra</v>
      </c>
      <c r="D190" t="str">
        <f>VLOOKUP(C190,PROTOKOŁY!$B$2:$D$300,3,FALSE)</f>
        <v>SP 5 Swarzędz</v>
      </c>
      <c r="E190" s="28">
        <f t="shared" si="9"/>
        <v>7.9999999999999996E-6</v>
      </c>
      <c r="O190" s="27">
        <f t="shared" si="10"/>
        <v>1.9599999999999999E-5</v>
      </c>
      <c r="P190">
        <f>PROTOKOŁY!B188</f>
        <v>0</v>
      </c>
      <c r="R190" s="42">
        <f>PROTOKOŁY!J188</f>
        <v>0</v>
      </c>
      <c r="S190" s="42">
        <f t="shared" si="11"/>
        <v>0</v>
      </c>
      <c r="T190">
        <v>1.9599999999999999E-5</v>
      </c>
      <c r="U190" s="12">
        <v>187</v>
      </c>
    </row>
    <row r="191" spans="2:21">
      <c r="B191" s="29">
        <v>188</v>
      </c>
      <c r="C191" s="40" t="str">
        <f t="shared" si="8"/>
        <v>SZKOŁA</v>
      </c>
      <c r="D191" t="str">
        <f>VLOOKUP(C191,PROTOKOŁY!$B$2:$D$300,3,FALSE)</f>
        <v>Puszczykowo1.</v>
      </c>
      <c r="E191" s="28">
        <f t="shared" si="9"/>
        <v>7.9000000000000006E-6</v>
      </c>
      <c r="O191" s="27">
        <f t="shared" si="10"/>
        <v>1.9700000000000001E-5</v>
      </c>
      <c r="P191">
        <f>PROTOKOŁY!B189</f>
        <v>0</v>
      </c>
      <c r="R191" s="42">
        <f>PROTOKOŁY!J189</f>
        <v>0</v>
      </c>
      <c r="S191" s="42">
        <f t="shared" si="11"/>
        <v>0</v>
      </c>
      <c r="T191">
        <v>1.9700000000000001E-5</v>
      </c>
      <c r="U191" s="12">
        <v>188</v>
      </c>
    </row>
    <row r="192" spans="2:21">
      <c r="B192" s="29">
        <v>189</v>
      </c>
      <c r="C192" s="40" t="str">
        <f t="shared" si="8"/>
        <v>Usak Maja</v>
      </c>
      <c r="D192" t="str">
        <f>VLOOKUP(C192,PROTOKOŁY!$B$2:$D$300,3,FALSE)</f>
        <v>SP 1 Luboń</v>
      </c>
      <c r="E192" s="28">
        <f t="shared" si="9"/>
        <v>7.7999999999999999E-6</v>
      </c>
      <c r="O192" s="27">
        <f t="shared" si="10"/>
        <v>1.98E-5</v>
      </c>
      <c r="P192">
        <f>PROTOKOŁY!B190</f>
        <v>0</v>
      </c>
      <c r="R192" s="42">
        <f>PROTOKOŁY!J190</f>
        <v>0</v>
      </c>
      <c r="S192" s="42">
        <f t="shared" si="11"/>
        <v>0</v>
      </c>
      <c r="T192">
        <v>1.98E-5</v>
      </c>
      <c r="U192" s="12">
        <v>189</v>
      </c>
    </row>
    <row r="193" spans="2:21">
      <c r="B193" s="29">
        <v>190</v>
      </c>
      <c r="C193" s="40" t="str">
        <f t="shared" si="8"/>
        <v>Wośkowiak Vanessa</v>
      </c>
      <c r="D193" t="str">
        <f>VLOOKUP(C193,PROTOKOŁY!$B$2:$D$300,3,FALSE)</f>
        <v>SP 1 Luboń</v>
      </c>
      <c r="E193" s="28">
        <f t="shared" si="9"/>
        <v>7.6999999999999991E-6</v>
      </c>
      <c r="O193" s="27">
        <f t="shared" si="10"/>
        <v>1.9899999999999999E-5</v>
      </c>
      <c r="P193">
        <f>PROTOKOŁY!B191</f>
        <v>0</v>
      </c>
      <c r="R193" s="42">
        <f>PROTOKOŁY!J191</f>
        <v>0</v>
      </c>
      <c r="S193" s="42">
        <f t="shared" si="11"/>
        <v>0</v>
      </c>
      <c r="T193">
        <v>1.9899999999999999E-5</v>
      </c>
      <c r="U193" s="12">
        <v>190</v>
      </c>
    </row>
    <row r="194" spans="2:21">
      <c r="B194" s="29">
        <v>191</v>
      </c>
      <c r="C194" s="40" t="str">
        <f t="shared" si="8"/>
        <v>Salamończyk Wiktoria</v>
      </c>
      <c r="D194" t="str">
        <f>VLOOKUP(C194,PROTOKOŁY!$B$2:$D$300,3,FALSE)</f>
        <v>SP 1 Luboń</v>
      </c>
      <c r="E194" s="28">
        <f t="shared" si="9"/>
        <v>7.5999999999999992E-6</v>
      </c>
      <c r="O194" s="27">
        <f t="shared" si="10"/>
        <v>1.9999999999999998E-5</v>
      </c>
      <c r="P194">
        <f>PROTOKOŁY!B192</f>
        <v>0</v>
      </c>
      <c r="R194" s="42">
        <f>PROTOKOŁY!J192</f>
        <v>0</v>
      </c>
      <c r="S194" s="42">
        <f t="shared" si="11"/>
        <v>0</v>
      </c>
      <c r="T194">
        <v>1.9999999999999998E-5</v>
      </c>
      <c r="U194" s="12">
        <v>191</v>
      </c>
    </row>
    <row r="195" spans="2:21">
      <c r="B195" s="29">
        <v>192</v>
      </c>
      <c r="C195" s="40" t="str">
        <f t="shared" si="8"/>
        <v>Balwińska Wiktoria</v>
      </c>
      <c r="D195" t="str">
        <f>VLOOKUP(C195,PROTOKOŁY!$B$2:$D$300,3,FALSE)</f>
        <v>SP 1 Luboń</v>
      </c>
      <c r="E195" s="28">
        <f t="shared" si="9"/>
        <v>7.4999999999999993E-6</v>
      </c>
      <c r="O195" s="27">
        <f t="shared" si="10"/>
        <v>2.0100000000000001E-5</v>
      </c>
      <c r="P195">
        <f>PROTOKOŁY!B193</f>
        <v>0</v>
      </c>
      <c r="R195" s="42">
        <f>PROTOKOŁY!J193</f>
        <v>0</v>
      </c>
      <c r="S195" s="42">
        <f t="shared" si="11"/>
        <v>0</v>
      </c>
      <c r="T195">
        <v>2.0100000000000001E-5</v>
      </c>
      <c r="U195" s="12">
        <v>192</v>
      </c>
    </row>
    <row r="196" spans="2:21">
      <c r="B196" s="29">
        <v>193</v>
      </c>
      <c r="C196" s="40" t="str">
        <f t="shared" ref="C196:C260" si="12">VLOOKUP(E196,O$4:P$260,2,FALSE)</f>
        <v>Molewska Martyna</v>
      </c>
      <c r="D196" t="str">
        <f>VLOOKUP(C196,PROTOKOŁY!$B$2:$D$300,3,FALSE)</f>
        <v>SP 1 Luboń</v>
      </c>
      <c r="E196" s="28">
        <f t="shared" si="9"/>
        <v>7.3999999999999995E-6</v>
      </c>
      <c r="O196" s="27">
        <f t="shared" si="10"/>
        <v>2.02E-5</v>
      </c>
      <c r="P196">
        <f>PROTOKOŁY!B194</f>
        <v>0</v>
      </c>
      <c r="R196" s="42">
        <f>PROTOKOŁY!J194</f>
        <v>0</v>
      </c>
      <c r="S196" s="42">
        <f t="shared" si="11"/>
        <v>0</v>
      </c>
      <c r="T196">
        <v>2.02E-5</v>
      </c>
      <c r="U196" s="12">
        <v>193</v>
      </c>
    </row>
    <row r="197" spans="2:21">
      <c r="B197" s="29">
        <v>194</v>
      </c>
      <c r="C197" s="40" t="str">
        <f t="shared" si="12"/>
        <v>Ratajczak Klaudia</v>
      </c>
      <c r="D197" t="str">
        <f>VLOOKUP(C197,PROTOKOŁY!$B$2:$D$300,3,FALSE)</f>
        <v>SP 1 Luboń</v>
      </c>
      <c r="E197" s="28">
        <f t="shared" ref="E197:E260" si="13">LARGE(O$4:O$260,U197)</f>
        <v>7.2999999999999996E-6</v>
      </c>
      <c r="O197" s="27">
        <f t="shared" ref="O197:O260" si="14">S197+T197</f>
        <v>2.0299999999999999E-5</v>
      </c>
      <c r="P197">
        <f>PROTOKOŁY!B195</f>
        <v>0</v>
      </c>
      <c r="R197" s="42">
        <f>PROTOKOŁY!J195</f>
        <v>0</v>
      </c>
      <c r="S197" s="42">
        <f t="shared" ref="S197:S260" si="15">R197</f>
        <v>0</v>
      </c>
      <c r="T197">
        <v>2.0299999999999999E-5</v>
      </c>
      <c r="U197" s="12">
        <v>194</v>
      </c>
    </row>
    <row r="198" spans="2:21">
      <c r="B198" s="29">
        <v>195</v>
      </c>
      <c r="C198" s="40" t="str">
        <f t="shared" si="12"/>
        <v>SZKOŁA</v>
      </c>
      <c r="D198" t="str">
        <f>VLOOKUP(C198,PROTOKOŁY!$B$2:$D$300,3,FALSE)</f>
        <v>Puszczykowo1.</v>
      </c>
      <c r="E198" s="28">
        <f t="shared" si="13"/>
        <v>7.1999999999999997E-6</v>
      </c>
      <c r="O198" s="27">
        <f t="shared" si="14"/>
        <v>2.0400000000000001E-5</v>
      </c>
      <c r="P198">
        <f>PROTOKOŁY!B196</f>
        <v>0</v>
      </c>
      <c r="R198" s="42">
        <f>PROTOKOŁY!J196</f>
        <v>0</v>
      </c>
      <c r="S198" s="42">
        <f t="shared" si="15"/>
        <v>0</v>
      </c>
      <c r="T198">
        <v>2.0400000000000001E-5</v>
      </c>
      <c r="U198" s="12">
        <v>195</v>
      </c>
    </row>
    <row r="199" spans="2:21">
      <c r="B199" s="29">
        <v>196</v>
      </c>
      <c r="C199" s="40" t="str">
        <f t="shared" si="12"/>
        <v>Kluj Aleksandra</v>
      </c>
      <c r="D199" t="str">
        <f>VLOOKUP(C199,PROTOKOŁY!$B$2:$D$300,3,FALSE)</f>
        <v>SP Przeźmierowo</v>
      </c>
      <c r="E199" s="28">
        <f t="shared" si="13"/>
        <v>7.0999999999999998E-6</v>
      </c>
      <c r="O199" s="27">
        <f t="shared" si="14"/>
        <v>2.05E-5</v>
      </c>
      <c r="P199">
        <f>PROTOKOŁY!B197</f>
        <v>0</v>
      </c>
      <c r="R199" s="42">
        <f>PROTOKOŁY!J197</f>
        <v>0</v>
      </c>
      <c r="S199" s="42">
        <f t="shared" si="15"/>
        <v>0</v>
      </c>
      <c r="T199">
        <v>2.05E-5</v>
      </c>
      <c r="U199" s="12">
        <v>196</v>
      </c>
    </row>
    <row r="200" spans="2:21">
      <c r="B200" s="29">
        <v>197</v>
      </c>
      <c r="C200" s="40" t="str">
        <f t="shared" si="12"/>
        <v>Chojnacka Marianna</v>
      </c>
      <c r="D200" t="str">
        <f>VLOOKUP(C200,PROTOKOŁY!$B$2:$D$300,3,FALSE)</f>
        <v>SP Przeźmierowo</v>
      </c>
      <c r="E200" s="28">
        <f t="shared" si="13"/>
        <v>6.9999999999999999E-6</v>
      </c>
      <c r="O200" s="27">
        <f t="shared" si="14"/>
        <v>2.0599999999999999E-5</v>
      </c>
      <c r="P200">
        <f>PROTOKOŁY!B198</f>
        <v>0</v>
      </c>
      <c r="R200" s="42">
        <f>PROTOKOŁY!J198</f>
        <v>0</v>
      </c>
      <c r="S200" s="42">
        <f t="shared" si="15"/>
        <v>0</v>
      </c>
      <c r="T200">
        <v>2.0599999999999999E-5</v>
      </c>
      <c r="U200" s="12">
        <v>197</v>
      </c>
    </row>
    <row r="201" spans="2:21">
      <c r="B201" s="29">
        <v>198</v>
      </c>
      <c r="C201" s="40" t="str">
        <f t="shared" si="12"/>
        <v>Sepiół Oliwia</v>
      </c>
      <c r="D201" t="str">
        <f>VLOOKUP(C201,PROTOKOŁY!$B$2:$D$300,3,FALSE)</f>
        <v>SP Przeźmierowo</v>
      </c>
      <c r="E201" s="28">
        <f t="shared" si="13"/>
        <v>6.8999999999999992E-6</v>
      </c>
      <c r="O201" s="27">
        <f t="shared" si="14"/>
        <v>2.0699999999999998E-5</v>
      </c>
      <c r="P201">
        <f>PROTOKOŁY!B199</f>
        <v>0</v>
      </c>
      <c r="R201" s="42">
        <f>PROTOKOŁY!J199</f>
        <v>0</v>
      </c>
      <c r="S201" s="42">
        <f t="shared" si="15"/>
        <v>0</v>
      </c>
      <c r="T201">
        <v>2.0699999999999998E-5</v>
      </c>
      <c r="U201" s="12">
        <v>198</v>
      </c>
    </row>
    <row r="202" spans="2:21">
      <c r="B202" s="29">
        <v>199</v>
      </c>
      <c r="C202" s="40" t="str">
        <f t="shared" si="12"/>
        <v>Korzec Emilia</v>
      </c>
      <c r="D202" t="str">
        <f>VLOOKUP(C202,PROTOKOŁY!$B$2:$D$300,3,FALSE)</f>
        <v>SP Przeźmierowo</v>
      </c>
      <c r="E202" s="28">
        <f t="shared" si="13"/>
        <v>6.7999999999999993E-6</v>
      </c>
      <c r="O202" s="27">
        <f t="shared" si="14"/>
        <v>2.0800000000000001E-5</v>
      </c>
      <c r="P202">
        <f>PROTOKOŁY!B200</f>
        <v>0</v>
      </c>
      <c r="R202" s="42">
        <f>PROTOKOŁY!J200</f>
        <v>0</v>
      </c>
      <c r="S202" s="42">
        <f t="shared" si="15"/>
        <v>0</v>
      </c>
      <c r="T202">
        <v>2.0800000000000001E-5</v>
      </c>
      <c r="U202" s="12">
        <v>199</v>
      </c>
    </row>
    <row r="203" spans="2:21">
      <c r="B203" s="29">
        <v>200</v>
      </c>
      <c r="C203" s="40" t="str">
        <f t="shared" si="12"/>
        <v>Galusik Julia</v>
      </c>
      <c r="D203" t="str">
        <f>VLOOKUP(C203,PROTOKOŁY!$B$2:$D$300,3,FALSE)</f>
        <v>SP Przeźmierowo</v>
      </c>
      <c r="E203" s="28">
        <f t="shared" si="13"/>
        <v>6.6999999999999994E-6</v>
      </c>
      <c r="O203" s="27">
        <f t="shared" si="14"/>
        <v>2.09E-5</v>
      </c>
      <c r="P203">
        <f>PROTOKOŁY!B201</f>
        <v>0</v>
      </c>
      <c r="R203" s="42">
        <f>PROTOKOŁY!J201</f>
        <v>0</v>
      </c>
      <c r="S203" s="42">
        <f t="shared" si="15"/>
        <v>0</v>
      </c>
      <c r="T203">
        <v>2.09E-5</v>
      </c>
      <c r="U203" s="12">
        <v>200</v>
      </c>
    </row>
    <row r="204" spans="2:21">
      <c r="B204" s="29">
        <v>201</v>
      </c>
      <c r="C204" s="40" t="str">
        <f t="shared" si="12"/>
        <v>Poplik Zuzanna</v>
      </c>
      <c r="D204" t="str">
        <f>VLOOKUP(C204,PROTOKOŁY!$B$2:$D$300,3,FALSE)</f>
        <v>SP Przeźmierowo</v>
      </c>
      <c r="E204" s="28">
        <f t="shared" si="13"/>
        <v>6.5999999999999995E-6</v>
      </c>
      <c r="O204" s="27">
        <f t="shared" si="14"/>
        <v>2.0999999999999999E-5</v>
      </c>
      <c r="P204">
        <f>PROTOKOŁY!B202</f>
        <v>0</v>
      </c>
      <c r="R204" s="42">
        <f>PROTOKOŁY!J202</f>
        <v>0</v>
      </c>
      <c r="S204" s="42">
        <f t="shared" si="15"/>
        <v>0</v>
      </c>
      <c r="T204">
        <v>2.0999999999999999E-5</v>
      </c>
      <c r="U204" s="12">
        <v>201</v>
      </c>
    </row>
    <row r="205" spans="2:21">
      <c r="B205" s="29">
        <v>202</v>
      </c>
      <c r="C205" s="40" t="str">
        <f t="shared" si="12"/>
        <v>SZKOŁA</v>
      </c>
      <c r="D205" t="str">
        <f>VLOOKUP(C205,PROTOKOŁY!$B$2:$D$300,3,FALSE)</f>
        <v>Puszczykowo1.</v>
      </c>
      <c r="E205" s="28">
        <f t="shared" si="13"/>
        <v>6.4999999999999996E-6</v>
      </c>
      <c r="O205" s="27">
        <f t="shared" si="14"/>
        <v>2.1100000000000001E-5</v>
      </c>
      <c r="P205">
        <f>PROTOKOŁY!B203</f>
        <v>0</v>
      </c>
      <c r="R205" s="42">
        <f>PROTOKOŁY!J203</f>
        <v>0</v>
      </c>
      <c r="S205" s="42">
        <f t="shared" si="15"/>
        <v>0</v>
      </c>
      <c r="T205">
        <v>2.1100000000000001E-5</v>
      </c>
      <c r="U205" s="12">
        <v>202</v>
      </c>
    </row>
    <row r="206" spans="2:21">
      <c r="B206" s="29">
        <v>203</v>
      </c>
      <c r="C206" s="40" t="str">
        <f t="shared" si="12"/>
        <v>Janas Martyna</v>
      </c>
      <c r="D206" t="str">
        <f>VLOOKUP(C206,PROTOKOŁY!$B$2:$D$300,3,FALSE)</f>
        <v>SP Lusowo</v>
      </c>
      <c r="E206" s="28">
        <f t="shared" si="13"/>
        <v>6.3999999999999997E-6</v>
      </c>
      <c r="O206" s="27">
        <f t="shared" si="14"/>
        <v>2.12E-5</v>
      </c>
      <c r="P206">
        <f>PROTOKOŁY!B204</f>
        <v>0</v>
      </c>
      <c r="R206" s="42">
        <f>PROTOKOŁY!J204</f>
        <v>0</v>
      </c>
      <c r="S206" s="42">
        <f t="shared" si="15"/>
        <v>0</v>
      </c>
      <c r="T206">
        <v>2.12E-5</v>
      </c>
      <c r="U206" s="12">
        <v>203</v>
      </c>
    </row>
    <row r="207" spans="2:21">
      <c r="B207" s="29">
        <v>204</v>
      </c>
      <c r="C207" s="40" t="str">
        <f t="shared" si="12"/>
        <v>Jóźwik Anna</v>
      </c>
      <c r="D207" t="str">
        <f>VLOOKUP(C207,PROTOKOŁY!$B$2:$D$300,3,FALSE)</f>
        <v>SP Lusowo</v>
      </c>
      <c r="E207" s="28">
        <f t="shared" si="13"/>
        <v>6.2999999999999998E-6</v>
      </c>
      <c r="O207" s="27">
        <f t="shared" si="14"/>
        <v>2.1299999999999999E-5</v>
      </c>
      <c r="P207">
        <f>PROTOKOŁY!B205</f>
        <v>0</v>
      </c>
      <c r="R207" s="42">
        <f>PROTOKOŁY!J205</f>
        <v>0</v>
      </c>
      <c r="S207" s="42">
        <f t="shared" si="15"/>
        <v>0</v>
      </c>
      <c r="T207">
        <v>2.1299999999999999E-5</v>
      </c>
      <c r="U207" s="12">
        <v>204</v>
      </c>
    </row>
    <row r="208" spans="2:21">
      <c r="B208" s="29">
        <v>205</v>
      </c>
      <c r="C208" s="40" t="str">
        <f t="shared" si="12"/>
        <v>Miszczyszyn Julia</v>
      </c>
      <c r="D208" t="str">
        <f>VLOOKUP(C208,PROTOKOŁY!$B$2:$D$300,3,FALSE)</f>
        <v>SP Lusowo</v>
      </c>
      <c r="E208" s="28">
        <f t="shared" si="13"/>
        <v>6.1999999999999991E-6</v>
      </c>
      <c r="O208" s="27">
        <f t="shared" si="14"/>
        <v>2.1399999999999998E-5</v>
      </c>
      <c r="P208">
        <f>PROTOKOŁY!B206</f>
        <v>0</v>
      </c>
      <c r="R208" s="42">
        <f>PROTOKOŁY!J206</f>
        <v>0</v>
      </c>
      <c r="S208" s="42">
        <f t="shared" si="15"/>
        <v>0</v>
      </c>
      <c r="T208">
        <v>2.1399999999999998E-5</v>
      </c>
      <c r="U208" s="12">
        <v>205</v>
      </c>
    </row>
    <row r="209" spans="2:21">
      <c r="B209" s="29">
        <v>206</v>
      </c>
      <c r="C209" s="40" t="str">
        <f t="shared" si="12"/>
        <v>Albrecht Maria</v>
      </c>
      <c r="D209" t="str">
        <f>VLOOKUP(C209,PROTOKOŁY!$B$2:$D$300,3,FALSE)</f>
        <v>SP Lusowo</v>
      </c>
      <c r="E209" s="28">
        <f t="shared" si="13"/>
        <v>6.0999999999999992E-6</v>
      </c>
      <c r="O209" s="27">
        <f t="shared" si="14"/>
        <v>2.1500000000000001E-5</v>
      </c>
      <c r="P209">
        <f>PROTOKOŁY!B207</f>
        <v>0</v>
      </c>
      <c r="R209" s="42">
        <f>PROTOKOŁY!J207</f>
        <v>0</v>
      </c>
      <c r="S209" s="42">
        <f t="shared" si="15"/>
        <v>0</v>
      </c>
      <c r="T209">
        <v>2.1500000000000001E-5</v>
      </c>
      <c r="U209" s="12">
        <v>206</v>
      </c>
    </row>
    <row r="210" spans="2:21">
      <c r="B210" s="29">
        <v>207</v>
      </c>
      <c r="C210" s="40" t="str">
        <f t="shared" si="12"/>
        <v>Rackowiak Karolina</v>
      </c>
      <c r="D210" t="str">
        <f>VLOOKUP(C210,PROTOKOŁY!$B$2:$D$300,3,FALSE)</f>
        <v>SP Lusowo</v>
      </c>
      <c r="E210" s="28">
        <f t="shared" si="13"/>
        <v>5.9999999999999993E-6</v>
      </c>
      <c r="O210" s="27">
        <f t="shared" si="14"/>
        <v>2.16E-5</v>
      </c>
      <c r="P210">
        <f>PROTOKOŁY!B208</f>
        <v>0</v>
      </c>
      <c r="R210" s="42">
        <f>PROTOKOŁY!J208</f>
        <v>0</v>
      </c>
      <c r="S210" s="42">
        <f t="shared" si="15"/>
        <v>0</v>
      </c>
      <c r="T210">
        <v>2.16E-5</v>
      </c>
      <c r="U210" s="12">
        <v>207</v>
      </c>
    </row>
    <row r="211" spans="2:21">
      <c r="B211" s="29">
        <v>208</v>
      </c>
      <c r="C211" s="40" t="str">
        <f t="shared" si="12"/>
        <v>Gabryelska Joanna</v>
      </c>
      <c r="D211" t="str">
        <f>VLOOKUP(C211,PROTOKOŁY!$B$2:$D$300,3,FALSE)</f>
        <v>SP Lusowo</v>
      </c>
      <c r="E211" s="28">
        <f t="shared" si="13"/>
        <v>5.8999999999999994E-6</v>
      </c>
      <c r="O211" s="27">
        <f t="shared" si="14"/>
        <v>2.1699999999999999E-5</v>
      </c>
      <c r="P211">
        <f>PROTOKOŁY!B209</f>
        <v>0</v>
      </c>
      <c r="R211" s="42">
        <f>PROTOKOŁY!J209</f>
        <v>0</v>
      </c>
      <c r="S211" s="42">
        <f t="shared" si="15"/>
        <v>0</v>
      </c>
      <c r="T211">
        <v>2.1699999999999999E-5</v>
      </c>
      <c r="U211" s="12">
        <v>208</v>
      </c>
    </row>
    <row r="212" spans="2:21">
      <c r="B212" s="29">
        <v>209</v>
      </c>
      <c r="C212" s="40" t="str">
        <f t="shared" si="12"/>
        <v>SZKOŁA</v>
      </c>
      <c r="D212" t="str">
        <f>VLOOKUP(C212,PROTOKOŁY!$B$2:$D$300,3,FALSE)</f>
        <v>Puszczykowo1.</v>
      </c>
      <c r="E212" s="28">
        <f t="shared" si="13"/>
        <v>5.7999999999999995E-6</v>
      </c>
      <c r="O212" s="27">
        <f t="shared" si="14"/>
        <v>2.1799999999999998E-5</v>
      </c>
      <c r="P212">
        <f>PROTOKOŁY!B210</f>
        <v>0</v>
      </c>
      <c r="R212" s="42">
        <f>PROTOKOŁY!J210</f>
        <v>0</v>
      </c>
      <c r="S212" s="42">
        <f t="shared" si="15"/>
        <v>0</v>
      </c>
      <c r="T212">
        <v>2.1799999999999998E-5</v>
      </c>
      <c r="U212" s="12">
        <v>209</v>
      </c>
    </row>
    <row r="213" spans="2:21">
      <c r="B213" s="29">
        <v>210</v>
      </c>
      <c r="C213" s="40" t="str">
        <f t="shared" si="12"/>
        <v>Grzelczak Anna</v>
      </c>
      <c r="D213" t="str">
        <f>VLOOKUP(C213,PROTOKOŁY!$B$2:$D$300,3,FALSE)</f>
        <v>SP Stęszew</v>
      </c>
      <c r="E213" s="28">
        <f t="shared" si="13"/>
        <v>5.6999999999999996E-6</v>
      </c>
      <c r="O213" s="27">
        <f t="shared" si="14"/>
        <v>2.19E-5</v>
      </c>
      <c r="P213">
        <f>PROTOKOŁY!B211</f>
        <v>0</v>
      </c>
      <c r="R213" s="42">
        <f>PROTOKOŁY!J211</f>
        <v>0</v>
      </c>
      <c r="S213" s="42">
        <f t="shared" si="15"/>
        <v>0</v>
      </c>
      <c r="T213">
        <v>2.19E-5</v>
      </c>
      <c r="U213" s="12">
        <v>210</v>
      </c>
    </row>
    <row r="214" spans="2:21">
      <c r="B214" s="29">
        <v>211</v>
      </c>
      <c r="C214" s="40" t="str">
        <f t="shared" si="12"/>
        <v>Moszner Zofia</v>
      </c>
      <c r="D214" t="str">
        <f>VLOOKUP(C214,PROTOKOŁY!$B$2:$D$300,3,FALSE)</f>
        <v>SP Stęszew</v>
      </c>
      <c r="E214" s="28">
        <f t="shared" si="13"/>
        <v>5.5999999999999997E-6</v>
      </c>
      <c r="O214" s="27">
        <f t="shared" si="14"/>
        <v>2.1999999999999999E-5</v>
      </c>
      <c r="P214">
        <f>PROTOKOŁY!B212</f>
        <v>0</v>
      </c>
      <c r="R214" s="42">
        <f>PROTOKOŁY!J212</f>
        <v>0</v>
      </c>
      <c r="S214" s="42">
        <f t="shared" si="15"/>
        <v>0</v>
      </c>
      <c r="T214">
        <v>2.1999999999999999E-5</v>
      </c>
      <c r="U214" s="12">
        <v>211</v>
      </c>
    </row>
    <row r="215" spans="2:21">
      <c r="B215" s="29">
        <v>212</v>
      </c>
      <c r="C215" s="40" t="str">
        <f t="shared" si="12"/>
        <v>Tomaszewska Julia</v>
      </c>
      <c r="D215" t="str">
        <f>VLOOKUP(C215,PROTOKOŁY!$B$2:$D$300,3,FALSE)</f>
        <v>SP Stęszew</v>
      </c>
      <c r="E215" s="28">
        <f t="shared" si="13"/>
        <v>5.4999999999999999E-6</v>
      </c>
      <c r="O215" s="27">
        <f t="shared" si="14"/>
        <v>2.2099999999999998E-5</v>
      </c>
      <c r="P215">
        <f>PROTOKOŁY!B213</f>
        <v>0</v>
      </c>
      <c r="R215" s="42">
        <f>PROTOKOŁY!J213</f>
        <v>0</v>
      </c>
      <c r="S215" s="42">
        <f t="shared" si="15"/>
        <v>0</v>
      </c>
      <c r="T215">
        <v>2.2099999999999998E-5</v>
      </c>
      <c r="U215" s="12">
        <v>212</v>
      </c>
    </row>
    <row r="216" spans="2:21">
      <c r="B216" s="29">
        <v>213</v>
      </c>
      <c r="C216" s="40" t="str">
        <f t="shared" si="12"/>
        <v>Kocurek Klaudia</v>
      </c>
      <c r="D216" t="str">
        <f>VLOOKUP(C216,PROTOKOŁY!$B$2:$D$300,3,FALSE)</f>
        <v>SP Stęszew</v>
      </c>
      <c r="E216" s="28">
        <f t="shared" si="13"/>
        <v>5.4E-6</v>
      </c>
      <c r="O216" s="27">
        <f t="shared" si="14"/>
        <v>2.2200000000000001E-5</v>
      </c>
      <c r="P216">
        <f>PROTOKOŁY!B214</f>
        <v>0</v>
      </c>
      <c r="R216" s="42">
        <f>PROTOKOŁY!J214</f>
        <v>0</v>
      </c>
      <c r="S216" s="42">
        <f t="shared" si="15"/>
        <v>0</v>
      </c>
      <c r="T216">
        <v>2.2200000000000001E-5</v>
      </c>
      <c r="U216" s="12">
        <v>213</v>
      </c>
    </row>
    <row r="217" spans="2:21">
      <c r="B217" s="29">
        <v>214</v>
      </c>
      <c r="C217" s="40" t="str">
        <f t="shared" si="12"/>
        <v>Kaczmarek Julia</v>
      </c>
      <c r="D217" t="str">
        <f>VLOOKUP(C217,PROTOKOŁY!$B$2:$D$300,3,FALSE)</f>
        <v>SP Stęszew</v>
      </c>
      <c r="E217" s="28">
        <f t="shared" si="13"/>
        <v>5.2999999999999992E-6</v>
      </c>
      <c r="O217" s="27">
        <f t="shared" si="14"/>
        <v>2.23E-5</v>
      </c>
      <c r="P217">
        <f>PROTOKOŁY!B215</f>
        <v>0</v>
      </c>
      <c r="R217" s="42">
        <f>PROTOKOŁY!J215</f>
        <v>0</v>
      </c>
      <c r="S217" s="42">
        <f t="shared" si="15"/>
        <v>0</v>
      </c>
      <c r="T217">
        <v>2.23E-5</v>
      </c>
      <c r="U217" s="12">
        <v>214</v>
      </c>
    </row>
    <row r="218" spans="2:21">
      <c r="B218" s="29">
        <v>215</v>
      </c>
      <c r="C218" s="40" t="str">
        <f t="shared" si="12"/>
        <v>Rychły Adrianna</v>
      </c>
      <c r="D218" t="str">
        <f>VLOOKUP(C218,PROTOKOŁY!$B$2:$D$300,3,FALSE)</f>
        <v>SP Stęszew</v>
      </c>
      <c r="E218" s="28">
        <f t="shared" si="13"/>
        <v>5.1999999999999993E-6</v>
      </c>
      <c r="O218" s="27">
        <f t="shared" si="14"/>
        <v>2.2399999999999999E-5</v>
      </c>
      <c r="P218">
        <f>PROTOKOŁY!B216</f>
        <v>0</v>
      </c>
      <c r="R218" s="42">
        <f>PROTOKOŁY!J216</f>
        <v>0</v>
      </c>
      <c r="S218" s="42">
        <f t="shared" si="15"/>
        <v>0</v>
      </c>
      <c r="T218">
        <v>2.2399999999999999E-5</v>
      </c>
      <c r="U218" s="12">
        <v>215</v>
      </c>
    </row>
    <row r="219" spans="2:21">
      <c r="B219" s="29">
        <v>216</v>
      </c>
      <c r="C219" s="40" t="str">
        <f t="shared" si="12"/>
        <v>SZKOŁA</v>
      </c>
      <c r="D219" t="str">
        <f>VLOOKUP(C219,PROTOKOŁY!$B$2:$D$300,3,FALSE)</f>
        <v>Puszczykowo1.</v>
      </c>
      <c r="E219" s="28">
        <f t="shared" si="13"/>
        <v>5.0999999999999995E-6</v>
      </c>
      <c r="O219" s="27">
        <f t="shared" si="14"/>
        <v>2.2499999999999998E-5</v>
      </c>
      <c r="P219">
        <f>PROTOKOŁY!B217</f>
        <v>0</v>
      </c>
      <c r="R219" s="42">
        <f>PROTOKOŁY!J217</f>
        <v>0</v>
      </c>
      <c r="S219" s="42">
        <f t="shared" si="15"/>
        <v>0</v>
      </c>
      <c r="T219">
        <v>2.2499999999999998E-5</v>
      </c>
      <c r="U219" s="12">
        <v>216</v>
      </c>
    </row>
    <row r="220" spans="2:21">
      <c r="B220" s="29">
        <v>217</v>
      </c>
      <c r="C220" s="40" t="str">
        <f t="shared" si="12"/>
        <v>Napierała Zuzanna</v>
      </c>
      <c r="D220" t="str">
        <f>VLOOKUP(C220,PROTOKOŁY!$B$2:$D$300,3,FALSE)</f>
        <v>SP 1 Mosina</v>
      </c>
      <c r="E220" s="28">
        <f t="shared" si="13"/>
        <v>4.9999999999999996E-6</v>
      </c>
      <c r="O220" s="27">
        <f t="shared" si="14"/>
        <v>2.26E-5</v>
      </c>
      <c r="P220">
        <f>PROTOKOŁY!B218</f>
        <v>0</v>
      </c>
      <c r="R220" s="42">
        <f>PROTOKOŁY!J218</f>
        <v>0</v>
      </c>
      <c r="S220" s="42">
        <f t="shared" si="15"/>
        <v>0</v>
      </c>
      <c r="T220">
        <v>2.26E-5</v>
      </c>
      <c r="U220" s="12">
        <v>217</v>
      </c>
    </row>
    <row r="221" spans="2:21">
      <c r="B221" s="29">
        <v>218</v>
      </c>
      <c r="C221" s="40" t="str">
        <f t="shared" si="12"/>
        <v>Maćkowiak Wiktoria</v>
      </c>
      <c r="D221" t="str">
        <f>VLOOKUP(C221,PROTOKOŁY!$B$2:$D$300,3,FALSE)</f>
        <v>SP 1 Mosina</v>
      </c>
      <c r="E221" s="28">
        <f t="shared" si="13"/>
        <v>4.8999999999999997E-6</v>
      </c>
      <c r="O221" s="27">
        <f t="shared" si="14"/>
        <v>2.27E-5</v>
      </c>
      <c r="P221">
        <f>PROTOKOŁY!B219</f>
        <v>0</v>
      </c>
      <c r="R221" s="42">
        <f>PROTOKOŁY!J219</f>
        <v>0</v>
      </c>
      <c r="S221" s="42">
        <f t="shared" si="15"/>
        <v>0</v>
      </c>
      <c r="T221">
        <v>2.27E-5</v>
      </c>
      <c r="U221" s="12">
        <v>218</v>
      </c>
    </row>
    <row r="222" spans="2:21">
      <c r="B222" s="29">
        <v>219</v>
      </c>
      <c r="C222" s="40" t="str">
        <f t="shared" si="12"/>
        <v>Nowakowska Sawa</v>
      </c>
      <c r="D222" t="str">
        <f>VLOOKUP(C222,PROTOKOŁY!$B$2:$D$300,3,FALSE)</f>
        <v>SP 1 Mosina</v>
      </c>
      <c r="E222" s="28">
        <f t="shared" si="13"/>
        <v>4.7999999999999998E-6</v>
      </c>
      <c r="O222" s="27">
        <f t="shared" si="14"/>
        <v>2.2799999999999999E-5</v>
      </c>
      <c r="P222">
        <f>PROTOKOŁY!B220</f>
        <v>0</v>
      </c>
      <c r="R222" s="42">
        <f>PROTOKOŁY!J220</f>
        <v>0</v>
      </c>
      <c r="S222" s="42">
        <f t="shared" si="15"/>
        <v>0</v>
      </c>
      <c r="T222">
        <v>2.2799999999999999E-5</v>
      </c>
      <c r="U222" s="12">
        <v>219</v>
      </c>
    </row>
    <row r="223" spans="2:21">
      <c r="B223" s="29">
        <v>220</v>
      </c>
      <c r="C223" s="40" t="str">
        <f t="shared" si="12"/>
        <v>Madej Martyna</v>
      </c>
      <c r="D223" t="str">
        <f>VLOOKUP(C223,PROTOKOŁY!$B$2:$D$300,3,FALSE)</f>
        <v>SP 1 Mosina</v>
      </c>
      <c r="E223" s="28">
        <f t="shared" si="13"/>
        <v>4.6999999999999999E-6</v>
      </c>
      <c r="O223" s="27">
        <f t="shared" si="14"/>
        <v>2.2900000000000001E-5</v>
      </c>
      <c r="P223">
        <f>PROTOKOŁY!B221</f>
        <v>0</v>
      </c>
      <c r="R223" s="42">
        <f>PROTOKOŁY!J221</f>
        <v>0</v>
      </c>
      <c r="S223" s="42">
        <f t="shared" si="15"/>
        <v>0</v>
      </c>
      <c r="T223">
        <v>2.2900000000000001E-5</v>
      </c>
      <c r="U223" s="12">
        <v>220</v>
      </c>
    </row>
    <row r="224" spans="2:21">
      <c r="B224" s="29">
        <v>221</v>
      </c>
      <c r="C224" s="40" t="str">
        <f t="shared" si="12"/>
        <v>Rydlewska Małgorzata</v>
      </c>
      <c r="D224" t="str">
        <f>VLOOKUP(C224,PROTOKOŁY!$B$2:$D$300,3,FALSE)</f>
        <v>SP 1 Mosina</v>
      </c>
      <c r="E224" s="28">
        <f t="shared" si="13"/>
        <v>4.6E-6</v>
      </c>
      <c r="O224" s="27">
        <f t="shared" si="14"/>
        <v>2.3E-5</v>
      </c>
      <c r="P224">
        <f>PROTOKOŁY!B222</f>
        <v>0</v>
      </c>
      <c r="R224" s="42">
        <f>PROTOKOŁY!J222</f>
        <v>0</v>
      </c>
      <c r="S224" s="42">
        <f t="shared" si="15"/>
        <v>0</v>
      </c>
      <c r="T224">
        <v>2.3E-5</v>
      </c>
      <c r="U224" s="12">
        <v>221</v>
      </c>
    </row>
    <row r="225" spans="2:21">
      <c r="B225" s="29">
        <v>222</v>
      </c>
      <c r="C225" s="40" t="str">
        <f t="shared" si="12"/>
        <v>Arning Paulina</v>
      </c>
      <c r="D225" t="str">
        <f>VLOOKUP(C225,PROTOKOŁY!$B$2:$D$300,3,FALSE)</f>
        <v>SP 1 Mosina</v>
      </c>
      <c r="E225" s="28">
        <f t="shared" si="13"/>
        <v>4.5000000000000001E-6</v>
      </c>
      <c r="O225" s="27">
        <f t="shared" si="14"/>
        <v>2.3099999999999999E-5</v>
      </c>
      <c r="P225">
        <f>PROTOKOŁY!B223</f>
        <v>0</v>
      </c>
      <c r="R225" s="42">
        <f>PROTOKOŁY!J223</f>
        <v>0</v>
      </c>
      <c r="S225" s="42">
        <f t="shared" si="15"/>
        <v>0</v>
      </c>
      <c r="T225">
        <v>2.3099999999999999E-5</v>
      </c>
      <c r="U225" s="12">
        <v>222</v>
      </c>
    </row>
    <row r="226" spans="2:21">
      <c r="B226" s="29">
        <v>223</v>
      </c>
      <c r="C226" s="40" t="str">
        <f t="shared" si="12"/>
        <v>SZKOŁA</v>
      </c>
      <c r="D226" t="str">
        <f>VLOOKUP(C226,PROTOKOŁY!$B$2:$D$300,3,FALSE)</f>
        <v>Puszczykowo1.</v>
      </c>
      <c r="E226" s="28">
        <f t="shared" si="13"/>
        <v>4.3999999999999994E-6</v>
      </c>
      <c r="O226" s="27">
        <f t="shared" si="14"/>
        <v>2.3199999999999998E-5</v>
      </c>
      <c r="P226">
        <f>PROTOKOŁY!B224</f>
        <v>0</v>
      </c>
      <c r="R226" s="42">
        <f>PROTOKOŁY!J224</f>
        <v>0</v>
      </c>
      <c r="S226" s="42">
        <f t="shared" si="15"/>
        <v>0</v>
      </c>
      <c r="T226">
        <v>2.3199999999999998E-5</v>
      </c>
      <c r="U226" s="12">
        <v>223</v>
      </c>
    </row>
    <row r="227" spans="2:21">
      <c r="B227" s="29">
        <v>224</v>
      </c>
      <c r="C227" s="40" t="str">
        <f t="shared" si="12"/>
        <v>Walkowska Karina</v>
      </c>
      <c r="D227" t="str">
        <f>VLOOKUP(C227,PROTOKOŁY!$B$2:$D$300,3,FALSE)</f>
        <v>SP Pecna</v>
      </c>
      <c r="E227" s="28">
        <f t="shared" si="13"/>
        <v>4.2999999999999995E-6</v>
      </c>
      <c r="O227" s="27">
        <f t="shared" si="14"/>
        <v>2.3300000000000001E-5</v>
      </c>
      <c r="P227">
        <f>PROTOKOŁY!B225</f>
        <v>0</v>
      </c>
      <c r="R227" s="42">
        <f>PROTOKOŁY!J225</f>
        <v>0</v>
      </c>
      <c r="S227" s="42">
        <f t="shared" si="15"/>
        <v>0</v>
      </c>
      <c r="T227">
        <v>2.3300000000000001E-5</v>
      </c>
      <c r="U227" s="12">
        <v>224</v>
      </c>
    </row>
    <row r="228" spans="2:21">
      <c r="B228" s="29">
        <v>225</v>
      </c>
      <c r="C228" s="40" t="str">
        <f t="shared" si="12"/>
        <v>Taciak Monika</v>
      </c>
      <c r="D228" t="str">
        <f>VLOOKUP(C228,PROTOKOŁY!$B$2:$D$300,3,FALSE)</f>
        <v>SP Pecna</v>
      </c>
      <c r="E228" s="28">
        <f t="shared" si="13"/>
        <v>4.1999999999999996E-6</v>
      </c>
      <c r="O228" s="27">
        <f t="shared" si="14"/>
        <v>2.34E-5</v>
      </c>
      <c r="P228">
        <f>PROTOKOŁY!B226</f>
        <v>0</v>
      </c>
      <c r="R228" s="42">
        <f>PROTOKOŁY!J226</f>
        <v>0</v>
      </c>
      <c r="S228" s="42">
        <f t="shared" si="15"/>
        <v>0</v>
      </c>
      <c r="T228">
        <v>2.34E-5</v>
      </c>
      <c r="U228" s="12">
        <v>225</v>
      </c>
    </row>
    <row r="229" spans="2:21">
      <c r="B229" s="29">
        <v>226</v>
      </c>
      <c r="C229" s="40" t="str">
        <f t="shared" si="12"/>
        <v>Szeszuła Wiktoria</v>
      </c>
      <c r="D229" t="str">
        <f>VLOOKUP(C229,PROTOKOŁY!$B$2:$D$300,3,FALSE)</f>
        <v>SP Pecna</v>
      </c>
      <c r="E229" s="28">
        <f t="shared" si="13"/>
        <v>4.0999999999999997E-6</v>
      </c>
      <c r="O229" s="27">
        <f t="shared" si="14"/>
        <v>2.3499999999999999E-5</v>
      </c>
      <c r="P229">
        <f>PROTOKOŁY!B227</f>
        <v>0</v>
      </c>
      <c r="R229" s="42">
        <f>PROTOKOŁY!J227</f>
        <v>0</v>
      </c>
      <c r="S229" s="42">
        <f t="shared" si="15"/>
        <v>0</v>
      </c>
      <c r="T229">
        <v>2.3499999999999999E-5</v>
      </c>
      <c r="U229" s="12">
        <v>226</v>
      </c>
    </row>
    <row r="230" spans="2:21">
      <c r="B230" s="29">
        <v>227</v>
      </c>
      <c r="C230" s="40" t="str">
        <f t="shared" si="12"/>
        <v>Załuska Klaudia</v>
      </c>
      <c r="D230" t="str">
        <f>VLOOKUP(C230,PROTOKOŁY!$B$2:$D$300,3,FALSE)</f>
        <v>SP Pecna</v>
      </c>
      <c r="E230" s="28">
        <f t="shared" si="13"/>
        <v>3.9999999999999998E-6</v>
      </c>
      <c r="O230" s="27">
        <f t="shared" si="14"/>
        <v>2.3600000000000001E-5</v>
      </c>
      <c r="P230">
        <f>PROTOKOŁY!B228</f>
        <v>0</v>
      </c>
      <c r="R230" s="42">
        <f>PROTOKOŁY!J228</f>
        <v>0</v>
      </c>
      <c r="S230" s="42">
        <f t="shared" si="15"/>
        <v>0</v>
      </c>
      <c r="T230">
        <v>2.3600000000000001E-5</v>
      </c>
      <c r="U230" s="12">
        <v>227</v>
      </c>
    </row>
    <row r="231" spans="2:21">
      <c r="B231" s="29">
        <v>228</v>
      </c>
      <c r="C231" s="40" t="str">
        <f t="shared" si="12"/>
        <v>Szrejder Paulina</v>
      </c>
      <c r="D231" t="str">
        <f>VLOOKUP(C231,PROTOKOŁY!$B$2:$D$300,3,FALSE)</f>
        <v>SP Pecna</v>
      </c>
      <c r="E231" s="28">
        <f t="shared" si="13"/>
        <v>3.8999999999999999E-6</v>
      </c>
      <c r="O231" s="27">
        <f t="shared" si="14"/>
        <v>2.37E-5</v>
      </c>
      <c r="P231">
        <f>PROTOKOŁY!B229</f>
        <v>0</v>
      </c>
      <c r="R231" s="42">
        <f>PROTOKOŁY!J229</f>
        <v>0</v>
      </c>
      <c r="S231" s="42">
        <f t="shared" si="15"/>
        <v>0</v>
      </c>
      <c r="T231">
        <v>2.37E-5</v>
      </c>
      <c r="U231" s="12">
        <v>228</v>
      </c>
    </row>
    <row r="232" spans="2:21">
      <c r="B232" s="29">
        <v>229</v>
      </c>
      <c r="C232" s="40" t="str">
        <f t="shared" si="12"/>
        <v>Olejnik Łucja</v>
      </c>
      <c r="D232" t="str">
        <f>VLOOKUP(C232,PROTOKOŁY!$B$2:$D$300,3,FALSE)</f>
        <v>SP Pecna</v>
      </c>
      <c r="E232" s="28">
        <f t="shared" si="13"/>
        <v>3.8E-6</v>
      </c>
      <c r="O232" s="27">
        <f t="shared" si="14"/>
        <v>2.3799999999999999E-5</v>
      </c>
      <c r="P232">
        <f>PROTOKOŁY!B230</f>
        <v>0</v>
      </c>
      <c r="R232" s="42">
        <f>PROTOKOŁY!J230</f>
        <v>0</v>
      </c>
      <c r="S232" s="42">
        <f t="shared" si="15"/>
        <v>0</v>
      </c>
      <c r="T232">
        <v>2.3799999999999999E-5</v>
      </c>
      <c r="U232" s="12">
        <v>229</v>
      </c>
    </row>
    <row r="233" spans="2:21">
      <c r="B233" s="29">
        <v>230</v>
      </c>
      <c r="C233" s="40" t="str">
        <f t="shared" si="12"/>
        <v>SZKOŁA</v>
      </c>
      <c r="D233" t="str">
        <f>VLOOKUP(C233,PROTOKOŁY!$B$2:$D$300,3,FALSE)</f>
        <v>Puszczykowo1.</v>
      </c>
      <c r="E233" s="28">
        <f t="shared" si="13"/>
        <v>3.7000000000000002E-6</v>
      </c>
      <c r="O233" s="27">
        <f t="shared" si="14"/>
        <v>2.3899999999999998E-5</v>
      </c>
      <c r="P233">
        <f>PROTOKOŁY!B231</f>
        <v>0</v>
      </c>
      <c r="R233" s="42">
        <f>PROTOKOŁY!J231</f>
        <v>0</v>
      </c>
      <c r="S233" s="42">
        <f t="shared" si="15"/>
        <v>0</v>
      </c>
      <c r="T233">
        <v>2.3899999999999998E-5</v>
      </c>
      <c r="U233" s="12">
        <v>230</v>
      </c>
    </row>
    <row r="234" spans="2:21">
      <c r="B234" s="29">
        <v>231</v>
      </c>
      <c r="C234" s="40" t="str">
        <f t="shared" si="12"/>
        <v>Matuszewska Weronika</v>
      </c>
      <c r="D234" t="str">
        <f>VLOOKUP(C234,PROTOKOŁY!$B$2:$D$300,3,FALSE)</f>
        <v>SP Radzewo</v>
      </c>
      <c r="E234" s="28">
        <f t="shared" si="13"/>
        <v>3.5999999999999994E-6</v>
      </c>
      <c r="O234" s="27">
        <f t="shared" si="14"/>
        <v>2.4000000000000001E-5</v>
      </c>
      <c r="P234">
        <f>PROTOKOŁY!B232</f>
        <v>0</v>
      </c>
      <c r="R234" s="42">
        <f>PROTOKOŁY!J232</f>
        <v>0</v>
      </c>
      <c r="S234" s="42">
        <f t="shared" si="15"/>
        <v>0</v>
      </c>
      <c r="T234">
        <v>2.4000000000000001E-5</v>
      </c>
      <c r="U234" s="12">
        <v>231</v>
      </c>
    </row>
    <row r="235" spans="2:21">
      <c r="B235" s="29">
        <v>232</v>
      </c>
      <c r="C235" s="40" t="str">
        <f t="shared" si="12"/>
        <v>Radziejewsa Agata</v>
      </c>
      <c r="D235" t="str">
        <f>VLOOKUP(C235,PROTOKOŁY!$B$2:$D$300,3,FALSE)</f>
        <v>SP Radzewo</v>
      </c>
      <c r="E235" s="28">
        <f t="shared" si="13"/>
        <v>3.4999999999999995E-6</v>
      </c>
      <c r="O235" s="27">
        <f t="shared" si="14"/>
        <v>2.41E-5</v>
      </c>
      <c r="P235">
        <f>PROTOKOŁY!B233</f>
        <v>0</v>
      </c>
      <c r="R235" s="42">
        <f>PROTOKOŁY!J233</f>
        <v>0</v>
      </c>
      <c r="S235" s="42">
        <f t="shared" si="15"/>
        <v>0</v>
      </c>
      <c r="T235">
        <v>2.41E-5</v>
      </c>
      <c r="U235" s="12">
        <v>232</v>
      </c>
    </row>
    <row r="236" spans="2:21">
      <c r="B236" s="29">
        <v>233</v>
      </c>
      <c r="C236" s="40" t="str">
        <f t="shared" si="12"/>
        <v>Frąckowiak Dominika</v>
      </c>
      <c r="D236" t="str">
        <f>VLOOKUP(C236,PROTOKOŁY!$B$2:$D$300,3,FALSE)</f>
        <v>SP Radzewo</v>
      </c>
      <c r="E236" s="28">
        <f t="shared" si="13"/>
        <v>3.3999999999999996E-6</v>
      </c>
      <c r="O236" s="27">
        <f t="shared" si="14"/>
        <v>2.4199999999999999E-5</v>
      </c>
      <c r="P236">
        <f>PROTOKOŁY!B234</f>
        <v>0</v>
      </c>
      <c r="R236" s="42">
        <f>PROTOKOŁY!J234</f>
        <v>0</v>
      </c>
      <c r="S236" s="42">
        <f t="shared" si="15"/>
        <v>0</v>
      </c>
      <c r="T236">
        <v>2.4199999999999999E-5</v>
      </c>
      <c r="U236" s="12">
        <v>233</v>
      </c>
    </row>
    <row r="237" spans="2:21">
      <c r="B237" s="29">
        <v>234</v>
      </c>
      <c r="C237" s="40" t="str">
        <f t="shared" si="12"/>
        <v>Olejniczak Klaudia</v>
      </c>
      <c r="D237" t="str">
        <f>VLOOKUP(C237,PROTOKOŁY!$B$2:$D$300,3,FALSE)</f>
        <v>SP Radzewo</v>
      </c>
      <c r="E237" s="28">
        <f t="shared" si="13"/>
        <v>3.2999999999999997E-6</v>
      </c>
      <c r="O237" s="27">
        <f t="shared" si="14"/>
        <v>2.4300000000000001E-5</v>
      </c>
      <c r="P237">
        <f>PROTOKOŁY!B235</f>
        <v>0</v>
      </c>
      <c r="R237" s="42">
        <f>PROTOKOŁY!J235</f>
        <v>0</v>
      </c>
      <c r="S237" s="42">
        <f t="shared" si="15"/>
        <v>0</v>
      </c>
      <c r="T237">
        <v>2.4300000000000001E-5</v>
      </c>
      <c r="U237" s="12">
        <v>234</v>
      </c>
    </row>
    <row r="238" spans="2:21">
      <c r="B238" s="29">
        <v>235</v>
      </c>
      <c r="C238" s="40" t="str">
        <f t="shared" si="12"/>
        <v>Sułkowska Magdalena</v>
      </c>
      <c r="D238" t="str">
        <f>VLOOKUP(C238,PROTOKOŁY!$B$2:$D$300,3,FALSE)</f>
        <v>SP Radzewo</v>
      </c>
      <c r="E238" s="28">
        <f t="shared" si="13"/>
        <v>3.1999999999999999E-6</v>
      </c>
      <c r="O238" s="27">
        <f t="shared" si="14"/>
        <v>2.44E-5</v>
      </c>
      <c r="P238">
        <f>PROTOKOŁY!B236</f>
        <v>0</v>
      </c>
      <c r="R238" s="42">
        <f>PROTOKOŁY!J236</f>
        <v>0</v>
      </c>
      <c r="S238" s="42">
        <f t="shared" si="15"/>
        <v>0</v>
      </c>
      <c r="T238">
        <v>2.44E-5</v>
      </c>
      <c r="U238" s="12">
        <v>235</v>
      </c>
    </row>
    <row r="239" spans="2:21">
      <c r="B239" s="29">
        <v>236</v>
      </c>
      <c r="C239" s="40" t="str">
        <f t="shared" si="12"/>
        <v>Rumińska Sylwia</v>
      </c>
      <c r="D239" t="str">
        <f>VLOOKUP(C239,PROTOKOŁY!$B$2:$D$300,3,FALSE)</f>
        <v>SP Radzewo</v>
      </c>
      <c r="E239" s="28">
        <f t="shared" si="13"/>
        <v>3.1E-6</v>
      </c>
      <c r="O239" s="27">
        <f t="shared" si="14"/>
        <v>2.4499999999999999E-5</v>
      </c>
      <c r="P239">
        <f>PROTOKOŁY!B237</f>
        <v>0</v>
      </c>
      <c r="R239" s="42">
        <f>PROTOKOŁY!J237</f>
        <v>0</v>
      </c>
      <c r="S239" s="42">
        <f t="shared" si="15"/>
        <v>0</v>
      </c>
      <c r="T239">
        <v>2.4499999999999999E-5</v>
      </c>
      <c r="U239" s="12">
        <v>236</v>
      </c>
    </row>
    <row r="240" spans="2:21">
      <c r="B240" s="29">
        <v>237</v>
      </c>
      <c r="C240" s="40" t="str">
        <f t="shared" si="12"/>
        <v>SZKOŁA</v>
      </c>
      <c r="D240" t="str">
        <f>VLOOKUP(C240,PROTOKOŁY!$B$2:$D$300,3,FALSE)</f>
        <v>Puszczykowo1.</v>
      </c>
      <c r="E240" s="28">
        <f t="shared" si="13"/>
        <v>3.0000000000000001E-6</v>
      </c>
      <c r="O240" s="27">
        <f t="shared" si="14"/>
        <v>2.4599999999999998E-5</v>
      </c>
      <c r="P240">
        <f>PROTOKOŁY!B238</f>
        <v>0</v>
      </c>
      <c r="R240" s="42">
        <f>PROTOKOŁY!J238</f>
        <v>0</v>
      </c>
      <c r="S240" s="42">
        <f t="shared" si="15"/>
        <v>0</v>
      </c>
      <c r="T240">
        <v>2.4599999999999998E-5</v>
      </c>
      <c r="U240" s="12">
        <v>237</v>
      </c>
    </row>
    <row r="241" spans="2:21">
      <c r="B241" s="29">
        <v>238</v>
      </c>
      <c r="C241" s="40">
        <f t="shared" si="12"/>
        <v>0</v>
      </c>
      <c r="D241" t="e">
        <f>VLOOKUP(C241,PROTOKOŁY!$B$2:$D$300,3,FALSE)</f>
        <v>#N/A</v>
      </c>
      <c r="E241" s="28">
        <f t="shared" si="13"/>
        <v>2.9000000000000002E-6</v>
      </c>
      <c r="O241" s="27">
        <f t="shared" si="14"/>
        <v>2.4700000000000001E-5</v>
      </c>
      <c r="P241">
        <f>PROTOKOŁY!B239</f>
        <v>0</v>
      </c>
      <c r="R241" s="42">
        <f>PROTOKOŁY!J239</f>
        <v>0</v>
      </c>
      <c r="S241" s="42">
        <f t="shared" si="15"/>
        <v>0</v>
      </c>
      <c r="T241">
        <v>2.4700000000000001E-5</v>
      </c>
      <c r="U241" s="12">
        <v>238</v>
      </c>
    </row>
    <row r="242" spans="2:21">
      <c r="B242" s="29">
        <v>239</v>
      </c>
      <c r="C242" s="40" t="str">
        <f t="shared" si="12"/>
        <v>Wartecka Zofia</v>
      </c>
      <c r="D242" t="str">
        <f>VLOOKUP(C242,PROTOKOŁY!$B$2:$D$300,3,FALSE)</f>
        <v>SP 1 Kórnik</v>
      </c>
      <c r="E242" s="28">
        <f t="shared" si="13"/>
        <v>2.7999999999999999E-6</v>
      </c>
      <c r="O242" s="27">
        <f t="shared" si="14"/>
        <v>2.48E-5</v>
      </c>
      <c r="P242">
        <f>PROTOKOŁY!B240</f>
        <v>0</v>
      </c>
      <c r="R242" s="42">
        <f>PROTOKOŁY!J240</f>
        <v>0</v>
      </c>
      <c r="S242" s="42">
        <f t="shared" si="15"/>
        <v>0</v>
      </c>
      <c r="T242">
        <v>2.48E-5</v>
      </c>
      <c r="U242" s="12">
        <v>239</v>
      </c>
    </row>
    <row r="243" spans="2:21">
      <c r="B243" s="29">
        <v>240</v>
      </c>
      <c r="C243" s="40" t="str">
        <f t="shared" si="12"/>
        <v>Wartecka Barbara</v>
      </c>
      <c r="D243" t="str">
        <f>VLOOKUP(C243,PROTOKOŁY!$B$2:$D$300,3,FALSE)</f>
        <v>SP 1 Kórnik</v>
      </c>
      <c r="E243" s="28">
        <f t="shared" si="13"/>
        <v>2.6999999999999996E-6</v>
      </c>
      <c r="O243" s="27">
        <f t="shared" si="14"/>
        <v>2.4899999999999999E-5</v>
      </c>
      <c r="P243">
        <f>PROTOKOŁY!B241</f>
        <v>0</v>
      </c>
      <c r="R243" s="42">
        <f>PROTOKOŁY!J241</f>
        <v>0</v>
      </c>
      <c r="S243" s="42">
        <f t="shared" si="15"/>
        <v>0</v>
      </c>
      <c r="T243">
        <v>2.4899999999999999E-5</v>
      </c>
      <c r="U243" s="12">
        <v>240</v>
      </c>
    </row>
    <row r="244" spans="2:21">
      <c r="B244" s="29">
        <v>241</v>
      </c>
      <c r="C244" s="40" t="str">
        <f t="shared" si="12"/>
        <v>Kapitan Karolina</v>
      </c>
      <c r="D244" t="str">
        <f>VLOOKUP(C244,PROTOKOŁY!$B$2:$D$300,3,FALSE)</f>
        <v>SP 1 Kórnik</v>
      </c>
      <c r="E244" s="28">
        <f t="shared" si="13"/>
        <v>2.5999999999999997E-6</v>
      </c>
      <c r="O244" s="27">
        <f t="shared" si="14"/>
        <v>2.5000000000000001E-5</v>
      </c>
      <c r="P244">
        <f>PROTOKOŁY!B242</f>
        <v>0</v>
      </c>
      <c r="R244" s="42">
        <f>PROTOKOŁY!J242</f>
        <v>0</v>
      </c>
      <c r="S244" s="42">
        <f t="shared" si="15"/>
        <v>0</v>
      </c>
      <c r="T244">
        <v>2.5000000000000001E-5</v>
      </c>
      <c r="U244" s="12">
        <v>241</v>
      </c>
    </row>
    <row r="245" spans="2:21">
      <c r="B245" s="29">
        <v>242</v>
      </c>
      <c r="C245" s="40" t="str">
        <f t="shared" si="12"/>
        <v>Jakubowska Martyna</v>
      </c>
      <c r="D245" t="str">
        <f>VLOOKUP(C245,PROTOKOŁY!$B$2:$D$300,3,FALSE)</f>
        <v>SP 1 Kórnik</v>
      </c>
      <c r="E245" s="28">
        <f t="shared" si="13"/>
        <v>2.4999999999999998E-6</v>
      </c>
      <c r="O245" s="27">
        <f t="shared" si="14"/>
        <v>2.51E-5</v>
      </c>
      <c r="P245">
        <f>PROTOKOŁY!B243</f>
        <v>0</v>
      </c>
      <c r="R245" s="42">
        <f>PROTOKOŁY!J243</f>
        <v>0</v>
      </c>
      <c r="S245" s="42">
        <f t="shared" si="15"/>
        <v>0</v>
      </c>
      <c r="T245">
        <v>2.51E-5</v>
      </c>
      <c r="U245" s="12">
        <v>242</v>
      </c>
    </row>
    <row r="246" spans="2:21">
      <c r="B246" s="29">
        <v>243</v>
      </c>
      <c r="C246" s="40" t="str">
        <f t="shared" si="12"/>
        <v>Smoczyk Aleksandra</v>
      </c>
      <c r="D246" t="str">
        <f>VLOOKUP(C246,PROTOKOŁY!$B$2:$D$300,3,FALSE)</f>
        <v>SP 1 Kórnik</v>
      </c>
      <c r="E246" s="28">
        <f t="shared" si="13"/>
        <v>2.3999999999999999E-6</v>
      </c>
      <c r="O246" s="27">
        <f t="shared" si="14"/>
        <v>2.5199999999999999E-5</v>
      </c>
      <c r="P246">
        <f>PROTOKOŁY!B244</f>
        <v>0</v>
      </c>
      <c r="R246" s="42">
        <f>PROTOKOŁY!J244</f>
        <v>0</v>
      </c>
      <c r="S246" s="42">
        <f t="shared" si="15"/>
        <v>0</v>
      </c>
      <c r="T246">
        <v>2.5199999999999999E-5</v>
      </c>
      <c r="U246" s="12">
        <v>243</v>
      </c>
    </row>
    <row r="247" spans="2:21">
      <c r="B247" s="29">
        <v>244</v>
      </c>
      <c r="C247" s="40" t="str">
        <f t="shared" si="12"/>
        <v>SZKOŁA</v>
      </c>
      <c r="D247" t="str">
        <f>VLOOKUP(C247,PROTOKOŁY!$B$2:$D$300,3,FALSE)</f>
        <v>Puszczykowo1.</v>
      </c>
      <c r="E247" s="28">
        <f t="shared" si="13"/>
        <v>2.3E-6</v>
      </c>
      <c r="O247" s="27">
        <f t="shared" si="14"/>
        <v>2.5299999999999998E-5</v>
      </c>
      <c r="P247">
        <f>PROTOKOŁY!B245</f>
        <v>0</v>
      </c>
      <c r="R247" s="42">
        <f>PROTOKOŁY!J245</f>
        <v>0</v>
      </c>
      <c r="S247" s="42">
        <f t="shared" si="15"/>
        <v>0</v>
      </c>
      <c r="T247">
        <v>2.5299999999999998E-5</v>
      </c>
      <c r="U247" s="12">
        <v>244</v>
      </c>
    </row>
    <row r="248" spans="2:21">
      <c r="B248" s="29">
        <v>245</v>
      </c>
      <c r="C248" s="40">
        <f t="shared" si="12"/>
        <v>0</v>
      </c>
      <c r="D248" t="e">
        <f>VLOOKUP(C248,PROTOKOŁY!$B$2:$D$300,3,FALSE)</f>
        <v>#N/A</v>
      </c>
      <c r="E248" s="28">
        <f t="shared" si="13"/>
        <v>2.2000000000000001E-6</v>
      </c>
      <c r="O248" s="27">
        <f t="shared" si="14"/>
        <v>2.5400000000000001E-5</v>
      </c>
      <c r="P248">
        <f>PROTOKOŁY!B246</f>
        <v>0</v>
      </c>
      <c r="R248" s="42">
        <f>PROTOKOŁY!J246</f>
        <v>0</v>
      </c>
      <c r="S248" s="42">
        <f t="shared" si="15"/>
        <v>0</v>
      </c>
      <c r="T248">
        <v>2.5400000000000001E-5</v>
      </c>
      <c r="U248" s="12">
        <v>245</v>
      </c>
    </row>
    <row r="249" spans="2:21">
      <c r="B249" s="29">
        <v>246</v>
      </c>
      <c r="C249" s="40" t="str">
        <f t="shared" si="12"/>
        <v>Mazur Wiktoria</v>
      </c>
      <c r="D249" t="str">
        <f>VLOOKUP(C249,PROTOKOŁY!$B$2:$D$300,3,FALSE)</f>
        <v>Puszczykowo2.</v>
      </c>
      <c r="E249" s="28">
        <f t="shared" si="13"/>
        <v>2.1000000000000002E-6</v>
      </c>
      <c r="O249" s="27">
        <f t="shared" si="14"/>
        <v>2.55E-5</v>
      </c>
      <c r="P249">
        <f>PROTOKOŁY!B247</f>
        <v>0</v>
      </c>
      <c r="R249" s="42">
        <f>PROTOKOŁY!J247</f>
        <v>0</v>
      </c>
      <c r="S249" s="42">
        <f t="shared" si="15"/>
        <v>0</v>
      </c>
      <c r="T249">
        <v>2.55E-5</v>
      </c>
      <c r="U249" s="12">
        <v>246</v>
      </c>
    </row>
    <row r="250" spans="2:21">
      <c r="B250" s="29">
        <v>247</v>
      </c>
      <c r="C250" s="40" t="str">
        <f t="shared" si="12"/>
        <v>Grabia Magdalena</v>
      </c>
      <c r="D250" t="str">
        <f>VLOOKUP(C250,PROTOKOŁY!$B$2:$D$300,3,FALSE)</f>
        <v>Puszczykowo2.</v>
      </c>
      <c r="E250" s="28">
        <f t="shared" si="13"/>
        <v>1.9999999999999999E-6</v>
      </c>
      <c r="O250" s="27">
        <f t="shared" si="14"/>
        <v>2.5599999999999999E-5</v>
      </c>
      <c r="P250">
        <f>PROTOKOŁY!B248</f>
        <v>0</v>
      </c>
      <c r="R250" s="42">
        <f>PROTOKOŁY!J248</f>
        <v>0</v>
      </c>
      <c r="S250" s="42">
        <f t="shared" si="15"/>
        <v>0</v>
      </c>
      <c r="T250">
        <v>2.5599999999999999E-5</v>
      </c>
      <c r="U250" s="12">
        <v>247</v>
      </c>
    </row>
    <row r="251" spans="2:21">
      <c r="B251" s="29">
        <v>248</v>
      </c>
      <c r="C251" s="40" t="str">
        <f t="shared" si="12"/>
        <v>Kleiber Wiktoria</v>
      </c>
      <c r="D251" t="str">
        <f>VLOOKUP(C251,PROTOKOŁY!$B$2:$D$300,3,FALSE)</f>
        <v>Puszczykowo2.</v>
      </c>
      <c r="E251" s="28">
        <f t="shared" si="13"/>
        <v>1.9E-6</v>
      </c>
      <c r="O251" s="27">
        <f t="shared" si="14"/>
        <v>2.5699999999999998E-5</v>
      </c>
      <c r="P251">
        <f>PROTOKOŁY!B249</f>
        <v>0</v>
      </c>
      <c r="R251" s="42">
        <f>PROTOKOŁY!J249</f>
        <v>0</v>
      </c>
      <c r="S251" s="42">
        <f t="shared" si="15"/>
        <v>0</v>
      </c>
      <c r="T251">
        <v>2.5699999999999998E-5</v>
      </c>
      <c r="U251" s="12">
        <v>248</v>
      </c>
    </row>
    <row r="252" spans="2:21">
      <c r="B252" s="29">
        <v>249</v>
      </c>
      <c r="C252" s="40" t="str">
        <f t="shared" si="12"/>
        <v>Gocka Joanna</v>
      </c>
      <c r="D252" t="str">
        <f>VLOOKUP(C252,PROTOKOŁY!$B$2:$D$300,3,FALSE)</f>
        <v>Puszczykowo2.</v>
      </c>
      <c r="E252" s="28">
        <f t="shared" si="13"/>
        <v>1.7999999999999999E-6</v>
      </c>
      <c r="O252" s="27">
        <f t="shared" si="14"/>
        <v>2.58E-5</v>
      </c>
      <c r="P252">
        <f>PROTOKOŁY!B250</f>
        <v>0</v>
      </c>
      <c r="R252" s="42">
        <f>PROTOKOŁY!J250</f>
        <v>0</v>
      </c>
      <c r="S252" s="42">
        <f t="shared" si="15"/>
        <v>0</v>
      </c>
      <c r="T252">
        <v>2.58E-5</v>
      </c>
      <c r="U252" s="12">
        <v>249</v>
      </c>
    </row>
    <row r="253" spans="2:21">
      <c r="B253" s="29">
        <v>250</v>
      </c>
      <c r="C253" s="40" t="str">
        <f t="shared" si="12"/>
        <v>Brodka Zofia</v>
      </c>
      <c r="D253" t="str">
        <f>VLOOKUP(C253,PROTOKOŁY!$B$2:$D$300,3,FALSE)</f>
        <v>Puszczykowo2.</v>
      </c>
      <c r="E253" s="28">
        <f t="shared" si="13"/>
        <v>1.6999999999999998E-6</v>
      </c>
      <c r="O253" s="27">
        <f t="shared" si="14"/>
        <v>2.5899999999999999E-5</v>
      </c>
      <c r="P253">
        <f>PROTOKOŁY!B251</f>
        <v>0</v>
      </c>
      <c r="R253" s="42">
        <f>PROTOKOŁY!J251</f>
        <v>0</v>
      </c>
      <c r="S253" s="42">
        <f t="shared" si="15"/>
        <v>0</v>
      </c>
      <c r="T253">
        <v>2.5899999999999999E-5</v>
      </c>
      <c r="U253" s="12">
        <v>250</v>
      </c>
    </row>
    <row r="254" spans="2:21">
      <c r="B254" s="29">
        <v>251</v>
      </c>
      <c r="C254" s="40" t="str">
        <f t="shared" si="12"/>
        <v>SZKOŁA</v>
      </c>
      <c r="D254" t="str">
        <f>VLOOKUP(C254,PROTOKOŁY!$B$2:$D$300,3,FALSE)</f>
        <v>Puszczykowo1.</v>
      </c>
      <c r="E254" s="28">
        <f t="shared" si="13"/>
        <v>1.5999999999999999E-6</v>
      </c>
      <c r="O254" s="27">
        <f t="shared" si="14"/>
        <v>2.5999999999999998E-5</v>
      </c>
      <c r="P254">
        <f>PROTOKOŁY!B252</f>
        <v>0</v>
      </c>
      <c r="R254" s="42">
        <f>PROTOKOŁY!J252</f>
        <v>0</v>
      </c>
      <c r="S254" s="42">
        <f t="shared" si="15"/>
        <v>0</v>
      </c>
      <c r="T254">
        <v>2.5999999999999998E-5</v>
      </c>
      <c r="U254" s="12">
        <v>251</v>
      </c>
    </row>
    <row r="255" spans="2:21">
      <c r="B255" s="29">
        <v>252</v>
      </c>
      <c r="C255" s="40" t="str">
        <f t="shared" si="12"/>
        <v>Stradomska Aleksandra</v>
      </c>
      <c r="D255" t="str">
        <f>VLOOKUP(C255,PROTOKOŁY!$B$2:$D$300,3,FALSE)</f>
        <v>Puszczykowo1.</v>
      </c>
      <c r="E255" s="28">
        <f t="shared" si="13"/>
        <v>1.5E-6</v>
      </c>
      <c r="O255" s="27">
        <f t="shared" si="14"/>
        <v>2.6100000000000001E-5</v>
      </c>
      <c r="P255">
        <f>PROTOKOŁY!B253</f>
        <v>0</v>
      </c>
      <c r="R255" s="42">
        <f>PROTOKOŁY!J253</f>
        <v>0</v>
      </c>
      <c r="S255" s="42">
        <f t="shared" si="15"/>
        <v>0</v>
      </c>
      <c r="T255">
        <v>2.6100000000000001E-5</v>
      </c>
      <c r="U255" s="12">
        <v>252</v>
      </c>
    </row>
    <row r="256" spans="2:21">
      <c r="B256" s="29">
        <v>253</v>
      </c>
      <c r="C256" s="40" t="str">
        <f t="shared" si="12"/>
        <v>Miśkiewicz Iga</v>
      </c>
      <c r="D256" t="str">
        <f>VLOOKUP(C256,PROTOKOŁY!$B$2:$D$300,3,FALSE)</f>
        <v>Puszczykowo1.</v>
      </c>
      <c r="E256" s="28">
        <f t="shared" si="13"/>
        <v>1.3999999999999999E-6</v>
      </c>
      <c r="O256" s="27">
        <f t="shared" si="14"/>
        <v>2.62E-5</v>
      </c>
      <c r="P256">
        <f>PROTOKOŁY!B254</f>
        <v>0</v>
      </c>
      <c r="R256" s="42">
        <f>PROTOKOŁY!J254</f>
        <v>0</v>
      </c>
      <c r="S256" s="42">
        <f t="shared" si="15"/>
        <v>0</v>
      </c>
      <c r="T256">
        <v>2.62E-5</v>
      </c>
      <c r="U256" s="12">
        <v>253</v>
      </c>
    </row>
    <row r="257" spans="2:21">
      <c r="B257" s="29">
        <v>254</v>
      </c>
      <c r="C257" s="40" t="str">
        <f t="shared" si="12"/>
        <v>Durczewska Hanna</v>
      </c>
      <c r="D257" t="str">
        <f>VLOOKUP(C257,PROTOKOŁY!$B$2:$D$300,3,FALSE)</f>
        <v>Puszczykowo1.</v>
      </c>
      <c r="E257" s="28">
        <f t="shared" si="13"/>
        <v>1.2999999999999998E-6</v>
      </c>
      <c r="O257" s="27">
        <f t="shared" si="14"/>
        <v>2.6299999999999999E-5</v>
      </c>
      <c r="P257">
        <f>PROTOKOŁY!B255</f>
        <v>0</v>
      </c>
      <c r="R257" s="42">
        <f>PROTOKOŁY!J255</f>
        <v>0</v>
      </c>
      <c r="S257" s="42">
        <f t="shared" si="15"/>
        <v>0</v>
      </c>
      <c r="T257">
        <v>2.6299999999999999E-5</v>
      </c>
      <c r="U257" s="12">
        <v>254</v>
      </c>
    </row>
    <row r="258" spans="2:21">
      <c r="B258" s="29">
        <v>255</v>
      </c>
      <c r="C258" s="40" t="str">
        <f t="shared" si="12"/>
        <v>Tężycka Amelia</v>
      </c>
      <c r="D258" t="str">
        <f>VLOOKUP(C258,PROTOKOŁY!$B$2:$D$300,3,FALSE)</f>
        <v>Puszczykowo1.</v>
      </c>
      <c r="E258" s="28">
        <f t="shared" si="13"/>
        <v>1.1999999999999999E-6</v>
      </c>
      <c r="O258" s="27">
        <f t="shared" si="14"/>
        <v>2.6399999999999998E-5</v>
      </c>
      <c r="P258">
        <f>PROTOKOŁY!B256</f>
        <v>0</v>
      </c>
      <c r="R258" s="42">
        <f>PROTOKOŁY!J256</f>
        <v>0</v>
      </c>
      <c r="S258" s="42">
        <f t="shared" si="15"/>
        <v>0</v>
      </c>
      <c r="T258">
        <v>2.6399999999999998E-5</v>
      </c>
      <c r="U258" s="12">
        <v>255</v>
      </c>
    </row>
    <row r="259" spans="2:21">
      <c r="B259" s="29">
        <v>256</v>
      </c>
      <c r="C259" s="40" t="str">
        <f t="shared" si="12"/>
        <v>Niedbała Matylda</v>
      </c>
      <c r="D259" t="str">
        <f>VLOOKUP(C259,PROTOKOŁY!$B$2:$D$300,3,FALSE)</f>
        <v>Puszczykowo1.</v>
      </c>
      <c r="E259" s="28">
        <f t="shared" si="13"/>
        <v>1.1000000000000001E-6</v>
      </c>
      <c r="O259" s="27">
        <f t="shared" si="14"/>
        <v>2.65E-5</v>
      </c>
      <c r="P259">
        <f>PROTOKOŁY!B257</f>
        <v>0</v>
      </c>
      <c r="R259" s="42">
        <f>PROTOKOŁY!J257</f>
        <v>0</v>
      </c>
      <c r="S259" s="42">
        <f t="shared" si="15"/>
        <v>0</v>
      </c>
      <c r="T259">
        <v>2.65E-5</v>
      </c>
      <c r="U259" s="12">
        <v>256</v>
      </c>
    </row>
    <row r="260" spans="2:21">
      <c r="B260" s="29">
        <v>257</v>
      </c>
      <c r="C260" s="40" t="str">
        <f t="shared" si="12"/>
        <v>Wietrzyńska Aleksandra</v>
      </c>
      <c r="D260" t="str">
        <f>VLOOKUP(C260,PROTOKOŁY!$B$2:$D$300,3,FALSE)</f>
        <v>Puszczykowo1.</v>
      </c>
      <c r="E260" s="28">
        <f t="shared" si="13"/>
        <v>9.9999999999999995E-7</v>
      </c>
      <c r="O260" s="27">
        <f t="shared" si="14"/>
        <v>2.6599999999999999E-5</v>
      </c>
      <c r="P260">
        <f>PROTOKOŁY!B258</f>
        <v>0</v>
      </c>
      <c r="R260" s="42">
        <f>PROTOKOŁY!J258</f>
        <v>0</v>
      </c>
      <c r="S260" s="42">
        <f t="shared" si="15"/>
        <v>0</v>
      </c>
      <c r="T260">
        <v>2.6599999999999999E-5</v>
      </c>
      <c r="U260" s="12">
        <v>257</v>
      </c>
    </row>
    <row r="261" spans="2:21">
      <c r="S261" s="42"/>
    </row>
    <row r="262" spans="2:21">
      <c r="S262" s="42"/>
    </row>
    <row r="263" spans="2:21">
      <c r="S263" s="42"/>
    </row>
    <row r="264" spans="2:21">
      <c r="S264" s="42"/>
    </row>
    <row r="265" spans="2:21">
      <c r="S265" s="42"/>
    </row>
    <row r="266" spans="2:21">
      <c r="S266" s="42"/>
    </row>
    <row r="267" spans="2:21">
      <c r="S267" s="42"/>
    </row>
    <row r="268" spans="2:21">
      <c r="S268" s="42"/>
    </row>
    <row r="269" spans="2:21">
      <c r="S269" s="42"/>
    </row>
    <row r="270" spans="2:21">
      <c r="S270" s="42"/>
    </row>
    <row r="271" spans="2:21">
      <c r="S271" s="42"/>
    </row>
    <row r="272" spans="2:21">
      <c r="S272" s="42"/>
    </row>
    <row r="273" spans="19:19">
      <c r="S273" s="42"/>
    </row>
    <row r="274" spans="19:19">
      <c r="S274" s="42"/>
    </row>
    <row r="275" spans="19:19">
      <c r="S275" s="42"/>
    </row>
    <row r="276" spans="19:19">
      <c r="S276" s="42"/>
    </row>
    <row r="277" spans="19:19">
      <c r="S277" s="42"/>
    </row>
    <row r="278" spans="19:19">
      <c r="S278" s="42"/>
    </row>
    <row r="279" spans="19:19">
      <c r="S279" s="42"/>
    </row>
    <row r="280" spans="19:19">
      <c r="S280" s="42"/>
    </row>
    <row r="281" spans="19:19">
      <c r="S281" s="42"/>
    </row>
    <row r="282" spans="19:19">
      <c r="S282" s="42"/>
    </row>
    <row r="283" spans="19:19">
      <c r="S283" s="42"/>
    </row>
    <row r="284" spans="19:19">
      <c r="S284" s="42"/>
    </row>
    <row r="285" spans="19:19">
      <c r="S285" s="42"/>
    </row>
    <row r="286" spans="19:19">
      <c r="S286" s="42"/>
    </row>
    <row r="287" spans="19:19">
      <c r="S287" s="42"/>
    </row>
    <row r="288" spans="19:19">
      <c r="S288" s="42"/>
    </row>
    <row r="289" spans="19:19">
      <c r="S289" s="42"/>
    </row>
    <row r="290" spans="19:19">
      <c r="S290" s="42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0"/>
  <sheetViews>
    <sheetView workbookViewId="0">
      <selection activeCell="C6" sqref="C6"/>
    </sheetView>
  </sheetViews>
  <sheetFormatPr defaultRowHeight="12.75"/>
  <cols>
    <col min="1" max="1" width="33.7109375" style="44" customWidth="1"/>
    <col min="3" max="3" width="27.85546875" style="11" customWidth="1"/>
    <col min="4" max="4" width="22.5703125" customWidth="1"/>
    <col min="5" max="5" width="9.140625" style="27"/>
    <col min="15" max="15" width="9.140625" style="27"/>
    <col min="16" max="16" width="18.140625" customWidth="1"/>
    <col min="17" max="18" width="9.140625" style="27"/>
  </cols>
  <sheetData>
    <row r="1" spans="2:21">
      <c r="B1" s="44"/>
      <c r="C1" s="45"/>
      <c r="D1" s="44"/>
      <c r="E1" s="46"/>
    </row>
    <row r="2" spans="2:21" ht="20.25">
      <c r="B2" s="44"/>
      <c r="C2" s="47" t="s">
        <v>16</v>
      </c>
      <c r="D2" s="44"/>
      <c r="E2" s="46"/>
    </row>
    <row r="3" spans="2:21">
      <c r="B3" s="44"/>
      <c r="C3" s="48" t="s">
        <v>14</v>
      </c>
      <c r="D3" s="44"/>
      <c r="E3" s="46"/>
    </row>
    <row r="4" spans="2:21">
      <c r="B4" s="68">
        <v>1</v>
      </c>
      <c r="C4" s="69" t="str">
        <f t="shared" ref="C4:C67" si="0">VLOOKUP(E4,O$4:P$260,2,FALSE)</f>
        <v>Poplik Zuzanna</v>
      </c>
      <c r="D4" s="71" t="str">
        <f>VLOOKUP(C4,PROTOKOŁY!$B$2:$D$300,3,FALSE)</f>
        <v>SP Przeźmierowo</v>
      </c>
      <c r="E4" s="72">
        <f>LARGE(O$4:O$260,U4)</f>
        <v>40.000006599999999</v>
      </c>
      <c r="O4" s="27">
        <f>S4+T4</f>
        <v>24.000001000000001</v>
      </c>
      <c r="P4" t="str">
        <f>PROTOKOŁY!B2</f>
        <v>Wietrzyńska Aleksandra</v>
      </c>
      <c r="R4" s="42">
        <f>PROTOKOŁY!L2</f>
        <v>24</v>
      </c>
      <c r="S4" s="42">
        <f>R4</f>
        <v>24</v>
      </c>
      <c r="T4">
        <v>9.9999999999999995E-7</v>
      </c>
      <c r="U4" s="12">
        <v>1</v>
      </c>
    </row>
    <row r="5" spans="2:21">
      <c r="B5" s="68">
        <v>2</v>
      </c>
      <c r="C5" s="69" t="str">
        <f t="shared" si="0"/>
        <v>Węglarz Emilia</v>
      </c>
      <c r="D5" s="71" t="str">
        <f>VLOOKUP(C5,PROTOKOŁY!$B$2:$D$300,3,FALSE)</f>
        <v>SP 2 Luboń</v>
      </c>
      <c r="E5" s="72">
        <f t="shared" ref="E5:E68" si="1">LARGE(O$4:O$260,U5)</f>
        <v>39.000010600000003</v>
      </c>
      <c r="O5" s="27">
        <f t="shared" ref="O5:O68" si="2">S5+T5</f>
        <v>29.000001099999999</v>
      </c>
      <c r="P5" t="str">
        <f>PROTOKOŁY!B3</f>
        <v>Niedbała Matylda</v>
      </c>
      <c r="R5" s="42">
        <f>PROTOKOŁY!L3</f>
        <v>29</v>
      </c>
      <c r="S5" s="42">
        <f t="shared" ref="S5:S68" si="3">R5</f>
        <v>29</v>
      </c>
      <c r="T5">
        <v>1.1000000000000001E-6</v>
      </c>
      <c r="U5" s="12">
        <v>2</v>
      </c>
    </row>
    <row r="6" spans="2:21">
      <c r="B6" s="68">
        <v>3</v>
      </c>
      <c r="C6" s="69" t="str">
        <f t="shared" si="0"/>
        <v>Balwińska Wiktoria</v>
      </c>
      <c r="D6" s="71" t="str">
        <f>VLOOKUP(C6,PROTOKOŁY!$B$2:$D$300,3,FALSE)</f>
        <v>SP 1 Luboń</v>
      </c>
      <c r="E6" s="72">
        <f t="shared" si="1"/>
        <v>39.000007500000002</v>
      </c>
      <c r="O6" s="27">
        <f t="shared" si="2"/>
        <v>29.0000012</v>
      </c>
      <c r="P6" t="str">
        <f>PROTOKOŁY!B4</f>
        <v>Tężycka Amelia</v>
      </c>
      <c r="R6" s="42">
        <f>PROTOKOŁY!L4</f>
        <v>29</v>
      </c>
      <c r="S6" s="42">
        <f t="shared" si="3"/>
        <v>29</v>
      </c>
      <c r="T6">
        <v>1.1999999999999999E-6</v>
      </c>
      <c r="U6" s="12">
        <v>3</v>
      </c>
    </row>
    <row r="7" spans="2:21">
      <c r="B7" s="68">
        <v>4</v>
      </c>
      <c r="C7" s="69" t="str">
        <f t="shared" si="0"/>
        <v>Maćkowiak Wiktoria</v>
      </c>
      <c r="D7" s="71" t="str">
        <f>VLOOKUP(C7,PROTOKOŁY!$B$2:$D$300,3,FALSE)</f>
        <v>SP 1 Mosina</v>
      </c>
      <c r="E7" s="72">
        <f t="shared" si="1"/>
        <v>38.0000049</v>
      </c>
      <c r="O7" s="27">
        <f t="shared" si="2"/>
        <v>28.000001300000001</v>
      </c>
      <c r="P7" t="str">
        <f>PROTOKOŁY!B5</f>
        <v>Durczewska Hanna</v>
      </c>
      <c r="R7" s="42">
        <f>PROTOKOŁY!L5</f>
        <v>28</v>
      </c>
      <c r="S7" s="42">
        <f t="shared" si="3"/>
        <v>28</v>
      </c>
      <c r="T7">
        <v>1.2999999999999998E-6</v>
      </c>
      <c r="U7" s="12">
        <v>4</v>
      </c>
    </row>
    <row r="8" spans="2:21">
      <c r="B8" s="68">
        <v>5</v>
      </c>
      <c r="C8" s="69" t="str">
        <f t="shared" si="0"/>
        <v>Miśkiewicz Iga</v>
      </c>
      <c r="D8" s="71" t="str">
        <f>VLOOKUP(C8,PROTOKOŁY!$B$2:$D$300,3,FALSE)</f>
        <v>Puszczykowo1.</v>
      </c>
      <c r="E8" s="72">
        <f t="shared" si="1"/>
        <v>35.500001400000002</v>
      </c>
      <c r="O8" s="27">
        <f t="shared" si="2"/>
        <v>35.500001400000002</v>
      </c>
      <c r="P8" t="str">
        <f>PROTOKOŁY!B6</f>
        <v>Miśkiewicz Iga</v>
      </c>
      <c r="R8" s="42">
        <f>PROTOKOŁY!L6</f>
        <v>35.5</v>
      </c>
      <c r="S8" s="42">
        <f t="shared" si="3"/>
        <v>35.5</v>
      </c>
      <c r="T8">
        <v>1.3999999999999999E-6</v>
      </c>
      <c r="U8" s="12">
        <v>5</v>
      </c>
    </row>
    <row r="9" spans="2:21">
      <c r="B9" s="68">
        <v>6</v>
      </c>
      <c r="C9" s="69" t="str">
        <f t="shared" si="0"/>
        <v>Balcerek Agnieszka</v>
      </c>
      <c r="D9" s="71" t="str">
        <f>VLOOKUP(C9,PROTOKOŁY!$B$2:$D$300,3,FALSE)</f>
        <v>SP 2 Luboń</v>
      </c>
      <c r="E9" s="72">
        <f t="shared" si="1"/>
        <v>35.000010500000002</v>
      </c>
      <c r="O9" s="27">
        <f t="shared" si="2"/>
        <v>32.000001500000003</v>
      </c>
      <c r="P9" t="str">
        <f>PROTOKOŁY!B7</f>
        <v>Stradomska Aleksandra</v>
      </c>
      <c r="R9" s="42">
        <f>PROTOKOŁY!L7</f>
        <v>32</v>
      </c>
      <c r="S9" s="42">
        <f t="shared" si="3"/>
        <v>32</v>
      </c>
      <c r="T9">
        <v>1.5E-6</v>
      </c>
      <c r="U9" s="12">
        <v>6</v>
      </c>
    </row>
    <row r="10" spans="2:21">
      <c r="B10" s="68">
        <v>7</v>
      </c>
      <c r="C10" s="69" t="str">
        <f t="shared" si="0"/>
        <v>Matusiak Maria</v>
      </c>
      <c r="D10" s="71" t="str">
        <f>VLOOKUP(C10,PROTOKOŁY!$B$2:$D$300,3,FALSE)</f>
        <v>SP 2 Luboń</v>
      </c>
      <c r="E10" s="72">
        <f t="shared" si="1"/>
        <v>35.000010099999997</v>
      </c>
      <c r="O10" s="27">
        <f t="shared" si="2"/>
        <v>1.5999999999999999E-6</v>
      </c>
      <c r="P10" t="str">
        <f>PROTOKOŁY!B8</f>
        <v>SZKOŁA</v>
      </c>
      <c r="R10" s="42">
        <f>PROTOKOŁY!L8</f>
        <v>0</v>
      </c>
      <c r="S10" s="42">
        <f t="shared" si="3"/>
        <v>0</v>
      </c>
      <c r="T10">
        <v>1.5999999999999999E-6</v>
      </c>
      <c r="U10" s="12">
        <v>7</v>
      </c>
    </row>
    <row r="11" spans="2:21">
      <c r="B11" s="68">
        <v>8</v>
      </c>
      <c r="C11" s="69" t="str">
        <f t="shared" si="0"/>
        <v>Rumińska Sylwia</v>
      </c>
      <c r="D11" s="71" t="str">
        <f>VLOOKUP(C11,PROTOKOŁY!$B$2:$D$300,3,FALSE)</f>
        <v>SP Radzewo</v>
      </c>
      <c r="E11" s="72">
        <f t="shared" si="1"/>
        <v>35.000003100000001</v>
      </c>
      <c r="O11" s="27">
        <f t="shared" si="2"/>
        <v>24.000001699999999</v>
      </c>
      <c r="P11" t="str">
        <f>PROTOKOŁY!B9</f>
        <v>Brodka Zofia</v>
      </c>
      <c r="R11" s="42">
        <f>PROTOKOŁY!L9</f>
        <v>24</v>
      </c>
      <c r="S11" s="42">
        <f t="shared" si="3"/>
        <v>24</v>
      </c>
      <c r="T11">
        <v>1.6999999999999998E-6</v>
      </c>
      <c r="U11" s="12">
        <v>8</v>
      </c>
    </row>
    <row r="12" spans="2:21">
      <c r="B12" s="68">
        <v>9</v>
      </c>
      <c r="C12" s="69" t="str">
        <f t="shared" si="0"/>
        <v>Tomicka Wiktoria</v>
      </c>
      <c r="D12" s="71" t="str">
        <f>VLOOKUP(C12,PROTOKOŁY!$B$2:$D$300,3,FALSE)</f>
        <v>SP Kobylnica</v>
      </c>
      <c r="E12" s="72">
        <f t="shared" si="1"/>
        <v>34.500013600000003</v>
      </c>
      <c r="O12" s="27">
        <f t="shared" si="2"/>
        <v>29.0000018</v>
      </c>
      <c r="P12" t="str">
        <f>PROTOKOŁY!B10</f>
        <v>Gocka Joanna</v>
      </c>
      <c r="R12" s="42">
        <f>PROTOKOŁY!L10</f>
        <v>29</v>
      </c>
      <c r="S12" s="42">
        <f t="shared" si="3"/>
        <v>29</v>
      </c>
      <c r="T12">
        <v>1.7999999999999999E-6</v>
      </c>
      <c r="U12" s="12">
        <v>9</v>
      </c>
    </row>
    <row r="13" spans="2:21">
      <c r="B13" s="68">
        <v>10</v>
      </c>
      <c r="C13" s="69" t="str">
        <f t="shared" si="0"/>
        <v>Rychlik Martyna</v>
      </c>
      <c r="D13" s="71" t="str">
        <f>VLOOKUP(C13,PROTOKOŁY!$B$2:$D$300,3,FALSE)</f>
        <v>SP Modrze</v>
      </c>
      <c r="E13" s="72">
        <f t="shared" si="1"/>
        <v>34.000011999999998</v>
      </c>
      <c r="O13" s="27">
        <f t="shared" si="2"/>
        <v>24.000001900000001</v>
      </c>
      <c r="P13" t="str">
        <f>PROTOKOŁY!B11</f>
        <v>Kleiber Wiktoria</v>
      </c>
      <c r="R13" s="42">
        <f>PROTOKOŁY!L11</f>
        <v>24</v>
      </c>
      <c r="S13" s="42">
        <f t="shared" si="3"/>
        <v>24</v>
      </c>
      <c r="T13">
        <v>1.9E-6</v>
      </c>
      <c r="U13" s="12">
        <v>10</v>
      </c>
    </row>
    <row r="14" spans="2:21">
      <c r="B14" s="68">
        <v>11</v>
      </c>
      <c r="C14" s="69" t="str">
        <f t="shared" si="0"/>
        <v>Salamończyk Wiktoria</v>
      </c>
      <c r="D14" s="71" t="str">
        <f>VLOOKUP(C14,PROTOKOŁY!$B$2:$D$300,3,FALSE)</f>
        <v>SP 1 Luboń</v>
      </c>
      <c r="E14" s="72">
        <f t="shared" si="1"/>
        <v>34.000007600000004</v>
      </c>
      <c r="O14" s="27">
        <f t="shared" si="2"/>
        <v>18.500001999999999</v>
      </c>
      <c r="P14" t="str">
        <f>PROTOKOŁY!B12</f>
        <v>Grabia Magdalena</v>
      </c>
      <c r="R14" s="42">
        <f>PROTOKOŁY!L12</f>
        <v>18.5</v>
      </c>
      <c r="S14" s="42">
        <f t="shared" si="3"/>
        <v>18.5</v>
      </c>
      <c r="T14">
        <v>1.9999999999999999E-6</v>
      </c>
      <c r="U14" s="12">
        <v>11</v>
      </c>
    </row>
    <row r="15" spans="2:21">
      <c r="B15" s="68">
        <v>12</v>
      </c>
      <c r="C15" s="69" t="str">
        <f t="shared" si="0"/>
        <v>Kluj Aleksandra</v>
      </c>
      <c r="D15" s="71" t="str">
        <f>VLOOKUP(C15,PROTOKOŁY!$B$2:$D$300,3,FALSE)</f>
        <v>SP Przeźmierowo</v>
      </c>
      <c r="E15" s="72">
        <f t="shared" si="1"/>
        <v>34.000007099999998</v>
      </c>
      <c r="O15" s="27">
        <f t="shared" si="2"/>
        <v>19.0000021</v>
      </c>
      <c r="P15" t="str">
        <f>PROTOKOŁY!B13</f>
        <v>Mazur Wiktoria</v>
      </c>
      <c r="R15" s="42">
        <f>PROTOKOŁY!L13</f>
        <v>19</v>
      </c>
      <c r="S15" s="42">
        <f t="shared" si="3"/>
        <v>19</v>
      </c>
      <c r="T15">
        <v>2.1000000000000002E-6</v>
      </c>
      <c r="U15" s="12">
        <v>12</v>
      </c>
    </row>
    <row r="16" spans="2:21">
      <c r="B16" s="68">
        <v>13</v>
      </c>
      <c r="C16" s="69" t="str">
        <f t="shared" si="0"/>
        <v>Arning Paulina</v>
      </c>
      <c r="D16" s="71" t="str">
        <f>VLOOKUP(C16,PROTOKOŁY!$B$2:$D$300,3,FALSE)</f>
        <v>SP 1 Mosina</v>
      </c>
      <c r="E16" s="72">
        <f t="shared" si="1"/>
        <v>34.000004500000003</v>
      </c>
      <c r="O16" s="27">
        <f t="shared" si="2"/>
        <v>2.2000000000000001E-6</v>
      </c>
      <c r="P16">
        <f>PROTOKOŁY!B14</f>
        <v>0</v>
      </c>
      <c r="R16" s="42">
        <f>PROTOKOŁY!L14</f>
        <v>0</v>
      </c>
      <c r="S16" s="42">
        <f t="shared" si="3"/>
        <v>0</v>
      </c>
      <c r="T16">
        <v>2.2000000000000001E-6</v>
      </c>
      <c r="U16" s="12">
        <v>13</v>
      </c>
    </row>
    <row r="17" spans="2:21">
      <c r="B17" s="68">
        <v>14</v>
      </c>
      <c r="C17" s="69" t="str">
        <f t="shared" si="0"/>
        <v>Galusik Julia</v>
      </c>
      <c r="D17" s="71" t="str">
        <f>VLOOKUP(C17,PROTOKOŁY!$B$2:$D$300,3,FALSE)</f>
        <v>SP Przeźmierowo</v>
      </c>
      <c r="E17" s="72">
        <f t="shared" si="1"/>
        <v>33.5000067</v>
      </c>
      <c r="O17" s="27">
        <f t="shared" si="2"/>
        <v>2.3E-6</v>
      </c>
      <c r="P17" t="str">
        <f>PROTOKOŁY!B15</f>
        <v>SZKOŁA</v>
      </c>
      <c r="R17" s="42">
        <f>PROTOKOŁY!L15</f>
        <v>0</v>
      </c>
      <c r="S17" s="42">
        <f t="shared" si="3"/>
        <v>0</v>
      </c>
      <c r="T17">
        <v>2.3E-6</v>
      </c>
      <c r="U17" s="12">
        <v>14</v>
      </c>
    </row>
    <row r="18" spans="2:21">
      <c r="B18" s="68">
        <v>15</v>
      </c>
      <c r="C18" s="69" t="str">
        <f t="shared" si="0"/>
        <v>Jasińska Anna</v>
      </c>
      <c r="D18" s="71" t="str">
        <f>VLOOKUP(C18,PROTOKOŁY!$B$2:$D$300,3,FALSE)</f>
        <v>SP Suchy Las</v>
      </c>
      <c r="E18" s="72">
        <f t="shared" si="1"/>
        <v>33.000008899999997</v>
      </c>
      <c r="O18" s="27">
        <f t="shared" si="2"/>
        <v>27.0000024</v>
      </c>
      <c r="P18" t="str">
        <f>PROTOKOŁY!B16</f>
        <v>Smoczyk Aleksandra</v>
      </c>
      <c r="R18" s="42">
        <f>PROTOKOŁY!L16</f>
        <v>27</v>
      </c>
      <c r="S18" s="42">
        <f t="shared" si="3"/>
        <v>27</v>
      </c>
      <c r="T18">
        <v>2.3999999999999999E-6</v>
      </c>
      <c r="U18" s="12">
        <v>15</v>
      </c>
    </row>
    <row r="19" spans="2:21">
      <c r="B19" s="68">
        <v>16</v>
      </c>
      <c r="C19" s="69" t="str">
        <f t="shared" si="0"/>
        <v>Chojnacka Marianna</v>
      </c>
      <c r="D19" s="71" t="str">
        <f>VLOOKUP(C19,PROTOKOŁY!$B$2:$D$300,3,FALSE)</f>
        <v>SP Przeźmierowo</v>
      </c>
      <c r="E19" s="72">
        <f t="shared" si="1"/>
        <v>33.000006999999997</v>
      </c>
      <c r="O19" s="27">
        <f t="shared" si="2"/>
        <v>17.000002500000001</v>
      </c>
      <c r="P19" t="str">
        <f>PROTOKOŁY!B17</f>
        <v>Jakubowska Martyna</v>
      </c>
      <c r="R19" s="42">
        <f>PROTOKOŁY!L17</f>
        <v>17</v>
      </c>
      <c r="S19" s="42">
        <f t="shared" si="3"/>
        <v>17</v>
      </c>
      <c r="T19">
        <v>2.4999999999999998E-6</v>
      </c>
      <c r="U19" s="12">
        <v>16</v>
      </c>
    </row>
    <row r="20" spans="2:21">
      <c r="B20" s="68">
        <v>17</v>
      </c>
      <c r="C20" s="69" t="str">
        <f t="shared" si="0"/>
        <v>Rackowiak Karolina</v>
      </c>
      <c r="D20" s="71" t="str">
        <f>VLOOKUP(C20,PROTOKOŁY!$B$2:$D$300,3,FALSE)</f>
        <v>SP Lusowo</v>
      </c>
      <c r="E20" s="72">
        <f t="shared" si="1"/>
        <v>32.500005999999999</v>
      </c>
      <c r="O20" s="27">
        <f t="shared" si="2"/>
        <v>20.000002599999998</v>
      </c>
      <c r="P20" t="str">
        <f>PROTOKOŁY!B18</f>
        <v>Kapitan Karolina</v>
      </c>
      <c r="R20" s="42">
        <f>PROTOKOŁY!L18</f>
        <v>20</v>
      </c>
      <c r="S20" s="42">
        <f t="shared" si="3"/>
        <v>20</v>
      </c>
      <c r="T20">
        <v>2.5999999999999997E-6</v>
      </c>
      <c r="U20" s="12">
        <v>17</v>
      </c>
    </row>
    <row r="21" spans="2:21">
      <c r="B21" s="68">
        <v>18</v>
      </c>
      <c r="C21" s="69" t="str">
        <f t="shared" si="0"/>
        <v>Kapczyńska Daria</v>
      </c>
      <c r="D21" s="71" t="str">
        <f>VLOOKUP(C21,PROTOKOŁY!$B$2:$D$300,3,FALSE)</f>
        <v>SP Białężyn</v>
      </c>
      <c r="E21" s="72">
        <f t="shared" si="1"/>
        <v>32.000009400000003</v>
      </c>
      <c r="O21" s="27">
        <f t="shared" si="2"/>
        <v>23.0000027</v>
      </c>
      <c r="P21" t="str">
        <f>PROTOKOŁY!B19</f>
        <v>Wartecka Barbara</v>
      </c>
      <c r="R21" s="42">
        <f>PROTOKOŁY!L19</f>
        <v>23</v>
      </c>
      <c r="S21" s="42">
        <f t="shared" si="3"/>
        <v>23</v>
      </c>
      <c r="T21">
        <v>2.6999999999999996E-6</v>
      </c>
      <c r="U21" s="12">
        <v>18</v>
      </c>
    </row>
    <row r="22" spans="2:21">
      <c r="B22" s="68">
        <v>19</v>
      </c>
      <c r="C22" s="69" t="str">
        <f t="shared" si="0"/>
        <v>Stradomska Aleksandra</v>
      </c>
      <c r="D22" s="71" t="str">
        <f>VLOOKUP(C22,PROTOKOŁY!$B$2:$D$300,3,FALSE)</f>
        <v>Puszczykowo1.</v>
      </c>
      <c r="E22" s="72">
        <f t="shared" si="1"/>
        <v>32.000001500000003</v>
      </c>
      <c r="O22" s="27">
        <f t="shared" si="2"/>
        <v>18.500002800000001</v>
      </c>
      <c r="P22" t="str">
        <f>PROTOKOŁY!B20</f>
        <v>Wartecka Zofia</v>
      </c>
      <c r="R22" s="42">
        <f>PROTOKOŁY!L20</f>
        <v>18.5</v>
      </c>
      <c r="S22" s="42">
        <f t="shared" si="3"/>
        <v>18.5</v>
      </c>
      <c r="T22">
        <v>2.7999999999999999E-6</v>
      </c>
      <c r="U22" s="12">
        <v>19</v>
      </c>
    </row>
    <row r="23" spans="2:21">
      <c r="B23" s="68">
        <v>20</v>
      </c>
      <c r="C23" s="69" t="str">
        <f t="shared" si="0"/>
        <v>Cicha Julia</v>
      </c>
      <c r="D23" s="71" t="str">
        <f>VLOOKUP(C23,PROTOKOŁY!$B$2:$D$300,3,FALSE)</f>
        <v>SP Modrze</v>
      </c>
      <c r="E23" s="72">
        <f t="shared" si="1"/>
        <v>31.000011499999999</v>
      </c>
      <c r="O23" s="27">
        <f t="shared" si="2"/>
        <v>2.9000000000000002E-6</v>
      </c>
      <c r="P23">
        <f>PROTOKOŁY!B21</f>
        <v>0</v>
      </c>
      <c r="R23" s="42">
        <f>PROTOKOŁY!L21</f>
        <v>0</v>
      </c>
      <c r="S23" s="42">
        <f t="shared" si="3"/>
        <v>0</v>
      </c>
      <c r="T23">
        <v>2.9000000000000002E-6</v>
      </c>
      <c r="U23" s="12">
        <v>20</v>
      </c>
    </row>
    <row r="24" spans="2:21">
      <c r="B24" s="29">
        <v>21</v>
      </c>
      <c r="C24" s="40" t="str">
        <f t="shared" si="0"/>
        <v>Anders Anastazja</v>
      </c>
      <c r="D24" s="51" t="str">
        <f>VLOOKUP(C24,PROTOKOŁY!$B$2:$D$300,3,FALSE)</f>
        <v>SP Białężyn</v>
      </c>
      <c r="E24" s="28">
        <f t="shared" si="1"/>
        <v>31.000009500000001</v>
      </c>
      <c r="O24" s="27">
        <f t="shared" si="2"/>
        <v>3.0000000000000001E-6</v>
      </c>
      <c r="P24" t="str">
        <f>PROTOKOŁY!B22</f>
        <v>SZKOŁA</v>
      </c>
      <c r="R24" s="42">
        <f>PROTOKOŁY!L22</f>
        <v>0</v>
      </c>
      <c r="S24" s="42">
        <f t="shared" si="3"/>
        <v>0</v>
      </c>
      <c r="T24">
        <v>3.0000000000000001E-6</v>
      </c>
      <c r="U24" s="12">
        <v>21</v>
      </c>
    </row>
    <row r="25" spans="2:21">
      <c r="B25" s="29">
        <v>22</v>
      </c>
      <c r="C25" s="40" t="str">
        <f t="shared" si="0"/>
        <v>Tomaszewska Julia</v>
      </c>
      <c r="D25" s="51" t="str">
        <f>VLOOKUP(C25,PROTOKOŁY!$B$2:$D$300,3,FALSE)</f>
        <v>SP Stęszew</v>
      </c>
      <c r="E25" s="28">
        <f t="shared" si="1"/>
        <v>31.0000055</v>
      </c>
      <c r="O25" s="27">
        <f t="shared" si="2"/>
        <v>35.000003100000001</v>
      </c>
      <c r="P25" t="str">
        <f>PROTOKOŁY!B23</f>
        <v>Rumińska Sylwia</v>
      </c>
      <c r="R25" s="42">
        <f>PROTOKOŁY!L23</f>
        <v>35</v>
      </c>
      <c r="S25" s="42">
        <f t="shared" si="3"/>
        <v>35</v>
      </c>
      <c r="T25">
        <v>3.1E-6</v>
      </c>
      <c r="U25" s="12">
        <v>22</v>
      </c>
    </row>
    <row r="26" spans="2:21">
      <c r="B26" s="29">
        <v>23</v>
      </c>
      <c r="C26" s="40" t="str">
        <f t="shared" si="0"/>
        <v>Pawlak Sandra</v>
      </c>
      <c r="D26" s="51" t="str">
        <f>VLOOKUP(C26,PROTOKOŁY!$B$2:$D$300,3,FALSE)</f>
        <v>SP Modrze</v>
      </c>
      <c r="E26" s="28">
        <f t="shared" si="1"/>
        <v>30.000011799999999</v>
      </c>
      <c r="O26" s="27">
        <f t="shared" si="2"/>
        <v>23.000003199999998</v>
      </c>
      <c r="P26" t="str">
        <f>PROTOKOŁY!B24</f>
        <v>Sułkowska Magdalena</v>
      </c>
      <c r="R26" s="42">
        <f>PROTOKOŁY!L24</f>
        <v>23</v>
      </c>
      <c r="S26" s="42">
        <f t="shared" si="3"/>
        <v>23</v>
      </c>
      <c r="T26">
        <v>3.1999999999999999E-6</v>
      </c>
      <c r="U26" s="12">
        <v>23</v>
      </c>
    </row>
    <row r="27" spans="2:21">
      <c r="B27" s="29">
        <v>24</v>
      </c>
      <c r="C27" s="40" t="str">
        <f t="shared" si="0"/>
        <v>Moszner Zofia</v>
      </c>
      <c r="D27" s="51" t="str">
        <f>VLOOKUP(C27,PROTOKOŁY!$B$2:$D$300,3,FALSE)</f>
        <v>SP Stęszew</v>
      </c>
      <c r="E27" s="28">
        <f t="shared" si="1"/>
        <v>30.000005600000001</v>
      </c>
      <c r="O27" s="27">
        <f t="shared" si="2"/>
        <v>26.000003299999999</v>
      </c>
      <c r="P27" t="str">
        <f>PROTOKOŁY!B25</f>
        <v>Olejniczak Klaudia</v>
      </c>
      <c r="R27" s="42">
        <f>PROTOKOŁY!L25</f>
        <v>26</v>
      </c>
      <c r="S27" s="42">
        <f t="shared" si="3"/>
        <v>26</v>
      </c>
      <c r="T27">
        <v>3.2999999999999997E-6</v>
      </c>
      <c r="U27" s="12">
        <v>24</v>
      </c>
    </row>
    <row r="28" spans="2:21">
      <c r="B28" s="29">
        <v>25</v>
      </c>
      <c r="C28" s="40" t="str">
        <f t="shared" si="0"/>
        <v>Cicha Natalia</v>
      </c>
      <c r="D28" s="51" t="str">
        <f>VLOOKUP(C28,PROTOKOŁY!$B$2:$D$300,3,FALSE)</f>
        <v>SP Modrze</v>
      </c>
      <c r="E28" s="28">
        <f t="shared" si="1"/>
        <v>29.500011600000001</v>
      </c>
      <c r="O28" s="27">
        <f t="shared" si="2"/>
        <v>22.500003400000001</v>
      </c>
      <c r="P28" t="str">
        <f>PROTOKOŁY!B26</f>
        <v>Frąckowiak Dominika</v>
      </c>
      <c r="R28" s="42">
        <f>PROTOKOŁY!L26</f>
        <v>22.5</v>
      </c>
      <c r="S28" s="42">
        <f t="shared" si="3"/>
        <v>22.5</v>
      </c>
      <c r="T28">
        <v>3.3999999999999996E-6</v>
      </c>
      <c r="U28" s="12">
        <v>25</v>
      </c>
    </row>
    <row r="29" spans="2:21">
      <c r="B29" s="29">
        <v>26</v>
      </c>
      <c r="C29" s="40" t="str">
        <f t="shared" si="0"/>
        <v>Gabryelska Joanna</v>
      </c>
      <c r="D29" s="51" t="str">
        <f>VLOOKUP(C29,PROTOKOŁY!$B$2:$D$300,3,FALSE)</f>
        <v>SP Lusowo</v>
      </c>
      <c r="E29" s="28">
        <f t="shared" si="1"/>
        <v>29.000005900000001</v>
      </c>
      <c r="O29" s="27">
        <f t="shared" si="2"/>
        <v>23.500003499999998</v>
      </c>
      <c r="P29" t="str">
        <f>PROTOKOŁY!B27</f>
        <v>Radziejewsa Agata</v>
      </c>
      <c r="R29" s="42">
        <f>PROTOKOŁY!L27</f>
        <v>23.5</v>
      </c>
      <c r="S29" s="42">
        <f t="shared" si="3"/>
        <v>23.5</v>
      </c>
      <c r="T29">
        <v>3.4999999999999995E-6</v>
      </c>
      <c r="U29" s="12">
        <v>26</v>
      </c>
    </row>
    <row r="30" spans="2:21">
      <c r="B30" s="29">
        <v>27</v>
      </c>
      <c r="C30" s="40" t="str">
        <f t="shared" si="0"/>
        <v>Kocurek Klaudia</v>
      </c>
      <c r="D30" s="51" t="str">
        <f>VLOOKUP(C30,PROTOKOŁY!$B$2:$D$300,3,FALSE)</f>
        <v>SP Stęszew</v>
      </c>
      <c r="E30" s="28">
        <f t="shared" si="1"/>
        <v>29.000005399999999</v>
      </c>
      <c r="O30" s="27">
        <f t="shared" si="2"/>
        <v>29.000003599999999</v>
      </c>
      <c r="P30" t="str">
        <f>PROTOKOŁY!B28</f>
        <v>Matuszewska Weronika</v>
      </c>
      <c r="R30" s="42">
        <f>PROTOKOŁY!L28</f>
        <v>29</v>
      </c>
      <c r="S30" s="42">
        <f t="shared" si="3"/>
        <v>29</v>
      </c>
      <c r="T30">
        <v>3.5999999999999994E-6</v>
      </c>
      <c r="U30" s="12">
        <v>27</v>
      </c>
    </row>
    <row r="31" spans="2:21">
      <c r="B31" s="29">
        <v>28</v>
      </c>
      <c r="C31" s="40" t="str">
        <f t="shared" si="0"/>
        <v>Załuska Klaudia</v>
      </c>
      <c r="D31" s="51" t="str">
        <f>VLOOKUP(C31,PROTOKOŁY!$B$2:$D$300,3,FALSE)</f>
        <v>SP Pecna</v>
      </c>
      <c r="E31" s="28">
        <f t="shared" si="1"/>
        <v>29.000004000000001</v>
      </c>
      <c r="O31" s="27">
        <f t="shared" si="2"/>
        <v>3.7000000000000002E-6</v>
      </c>
      <c r="P31" t="str">
        <f>PROTOKOŁY!B29</f>
        <v>SZKOŁA</v>
      </c>
      <c r="R31" s="42">
        <f>PROTOKOŁY!L29</f>
        <v>0</v>
      </c>
      <c r="S31" s="42">
        <f t="shared" si="3"/>
        <v>0</v>
      </c>
      <c r="T31">
        <v>3.7000000000000002E-6</v>
      </c>
      <c r="U31" s="12">
        <v>28</v>
      </c>
    </row>
    <row r="32" spans="2:21">
      <c r="B32" s="29">
        <v>29</v>
      </c>
      <c r="C32" s="40" t="str">
        <f t="shared" si="0"/>
        <v>Matuszewska Weronika</v>
      </c>
      <c r="D32" s="51" t="str">
        <f>VLOOKUP(C32,PROTOKOŁY!$B$2:$D$300,3,FALSE)</f>
        <v>SP Radzewo</v>
      </c>
      <c r="E32" s="28">
        <f t="shared" si="1"/>
        <v>29.000003599999999</v>
      </c>
      <c r="O32" s="27">
        <f t="shared" si="2"/>
        <v>22.500003800000002</v>
      </c>
      <c r="P32" t="str">
        <f>PROTOKOŁY!B30</f>
        <v>Olejnik Łucja</v>
      </c>
      <c r="R32" s="42">
        <f>PROTOKOŁY!L30</f>
        <v>22.5</v>
      </c>
      <c r="S32" s="42">
        <f t="shared" si="3"/>
        <v>22.5</v>
      </c>
      <c r="T32">
        <v>3.8E-6</v>
      </c>
      <c r="U32" s="12">
        <v>29</v>
      </c>
    </row>
    <row r="33" spans="2:21">
      <c r="B33" s="29">
        <v>30</v>
      </c>
      <c r="C33" s="40" t="str">
        <f t="shared" si="0"/>
        <v>Gocka Joanna</v>
      </c>
      <c r="D33" s="51" t="str">
        <f>VLOOKUP(C33,PROTOKOŁY!$B$2:$D$300,3,FALSE)</f>
        <v>Puszczykowo2.</v>
      </c>
      <c r="E33" s="28">
        <f t="shared" si="1"/>
        <v>29.0000018</v>
      </c>
      <c r="O33" s="27">
        <f t="shared" si="2"/>
        <v>28.500003899999999</v>
      </c>
      <c r="P33" t="str">
        <f>PROTOKOŁY!B31</f>
        <v>Szrejder Paulina</v>
      </c>
      <c r="R33" s="42">
        <f>PROTOKOŁY!L31</f>
        <v>28.5</v>
      </c>
      <c r="S33" s="42">
        <f t="shared" si="3"/>
        <v>28.5</v>
      </c>
      <c r="T33">
        <v>3.8999999999999999E-6</v>
      </c>
      <c r="U33" s="12">
        <v>30</v>
      </c>
    </row>
    <row r="34" spans="2:21">
      <c r="B34" s="29">
        <v>31</v>
      </c>
      <c r="C34" s="40" t="str">
        <f t="shared" si="0"/>
        <v>Tężycka Amelia</v>
      </c>
      <c r="D34" s="51" t="str">
        <f>VLOOKUP(C34,PROTOKOŁY!$B$2:$D$300,3,FALSE)</f>
        <v>Puszczykowo1.</v>
      </c>
      <c r="E34" s="28">
        <f t="shared" si="1"/>
        <v>29.0000012</v>
      </c>
      <c r="O34" s="27">
        <f t="shared" si="2"/>
        <v>29.000004000000001</v>
      </c>
      <c r="P34" t="str">
        <f>PROTOKOŁY!B32</f>
        <v>Załuska Klaudia</v>
      </c>
      <c r="R34" s="42">
        <f>PROTOKOŁY!L32</f>
        <v>29</v>
      </c>
      <c r="S34" s="42">
        <f t="shared" si="3"/>
        <v>29</v>
      </c>
      <c r="T34">
        <v>3.9999999999999998E-6</v>
      </c>
      <c r="U34" s="12">
        <v>31</v>
      </c>
    </row>
    <row r="35" spans="2:21">
      <c r="B35" s="29">
        <v>32</v>
      </c>
      <c r="C35" s="40" t="str">
        <f t="shared" si="0"/>
        <v>Niedbała Matylda</v>
      </c>
      <c r="D35" s="51" t="str">
        <f>VLOOKUP(C35,PROTOKOŁY!$B$2:$D$300,3,FALSE)</f>
        <v>Puszczykowo1.</v>
      </c>
      <c r="E35" s="28">
        <f t="shared" si="1"/>
        <v>29.000001099999999</v>
      </c>
      <c r="O35" s="27">
        <f t="shared" si="2"/>
        <v>22.000004100000002</v>
      </c>
      <c r="P35" t="str">
        <f>PROTOKOŁY!B33</f>
        <v>Szeszuła Wiktoria</v>
      </c>
      <c r="R35" s="42">
        <f>PROTOKOŁY!L33</f>
        <v>22</v>
      </c>
      <c r="S35" s="42">
        <f t="shared" si="3"/>
        <v>22</v>
      </c>
      <c r="T35">
        <v>4.0999999999999997E-6</v>
      </c>
      <c r="U35" s="12">
        <v>32</v>
      </c>
    </row>
    <row r="36" spans="2:21">
      <c r="B36" s="29">
        <v>33</v>
      </c>
      <c r="C36" s="40" t="str">
        <f t="shared" si="0"/>
        <v>Molewska Martyna</v>
      </c>
      <c r="D36" s="51" t="str">
        <f>VLOOKUP(C36,PROTOKOŁY!$B$2:$D$300,3,FALSE)</f>
        <v>SP 1 Luboń</v>
      </c>
      <c r="E36" s="28">
        <f t="shared" si="1"/>
        <v>28.500007400000001</v>
      </c>
      <c r="O36" s="27">
        <f t="shared" si="2"/>
        <v>16.000004199999999</v>
      </c>
      <c r="P36" t="str">
        <f>PROTOKOŁY!B34</f>
        <v>Taciak Monika</v>
      </c>
      <c r="R36" s="42">
        <f>PROTOKOŁY!L34</f>
        <v>16</v>
      </c>
      <c r="S36" s="42">
        <f t="shared" si="3"/>
        <v>16</v>
      </c>
      <c r="T36">
        <v>4.1999999999999996E-6</v>
      </c>
      <c r="U36" s="12">
        <v>33</v>
      </c>
    </row>
    <row r="37" spans="2:21">
      <c r="B37" s="29">
        <v>34</v>
      </c>
      <c r="C37" s="40" t="str">
        <f t="shared" si="0"/>
        <v>Szrejder Paulina</v>
      </c>
      <c r="D37" s="51" t="str">
        <f>VLOOKUP(C37,PROTOKOŁY!$B$2:$D$300,3,FALSE)</f>
        <v>SP Pecna</v>
      </c>
      <c r="E37" s="28">
        <f t="shared" si="1"/>
        <v>28.500003899999999</v>
      </c>
      <c r="O37" s="27">
        <f t="shared" si="2"/>
        <v>18.500004300000001</v>
      </c>
      <c r="P37" t="str">
        <f>PROTOKOŁY!B35</f>
        <v>Walkowska Karina</v>
      </c>
      <c r="R37" s="42">
        <f>PROTOKOŁY!L35</f>
        <v>18.5</v>
      </c>
      <c r="S37" s="42">
        <f t="shared" si="3"/>
        <v>18.5</v>
      </c>
      <c r="T37">
        <v>4.2999999999999995E-6</v>
      </c>
      <c r="U37" s="12">
        <v>34</v>
      </c>
    </row>
    <row r="38" spans="2:21">
      <c r="B38" s="29">
        <v>35</v>
      </c>
      <c r="C38" s="40" t="str">
        <f t="shared" si="0"/>
        <v>Durczewska Hanna</v>
      </c>
      <c r="D38" s="51" t="str">
        <f>VLOOKUP(C38,PROTOKOŁY!$B$2:$D$300,3,FALSE)</f>
        <v>Puszczykowo1.</v>
      </c>
      <c r="E38" s="28">
        <f t="shared" si="1"/>
        <v>28.000001300000001</v>
      </c>
      <c r="O38" s="27">
        <f t="shared" si="2"/>
        <v>4.3999999999999994E-6</v>
      </c>
      <c r="P38" t="str">
        <f>PROTOKOŁY!B36</f>
        <v>SZKOŁA</v>
      </c>
      <c r="R38" s="42">
        <f>PROTOKOŁY!L36</f>
        <v>0</v>
      </c>
      <c r="S38" s="42">
        <f t="shared" si="3"/>
        <v>0</v>
      </c>
      <c r="T38">
        <v>4.3999999999999994E-6</v>
      </c>
      <c r="U38" s="12">
        <v>35</v>
      </c>
    </row>
    <row r="39" spans="2:21">
      <c r="B39" s="29">
        <v>36</v>
      </c>
      <c r="C39" s="40" t="str">
        <f t="shared" si="0"/>
        <v>Urbaniak Jagoda</v>
      </c>
      <c r="D39" s="51" t="str">
        <f>VLOOKUP(C39,PROTOKOŁY!$B$2:$D$300,3,FALSE)</f>
        <v>SP 2 Luboń</v>
      </c>
      <c r="E39" s="28">
        <f t="shared" si="1"/>
        <v>27.500010199999998</v>
      </c>
      <c r="O39" s="27">
        <f t="shared" si="2"/>
        <v>34.000004500000003</v>
      </c>
      <c r="P39" t="str">
        <f>PROTOKOŁY!B37</f>
        <v>Arning Paulina</v>
      </c>
      <c r="R39" s="42">
        <f>PROTOKOŁY!L37</f>
        <v>34</v>
      </c>
      <c r="S39" s="42">
        <f t="shared" si="3"/>
        <v>34</v>
      </c>
      <c r="T39">
        <v>4.5000000000000001E-6</v>
      </c>
      <c r="U39" s="12">
        <v>36</v>
      </c>
    </row>
    <row r="40" spans="2:21">
      <c r="B40" s="29">
        <v>37</v>
      </c>
      <c r="C40" s="40" t="str">
        <f t="shared" si="0"/>
        <v>Miszczyszyn Julia</v>
      </c>
      <c r="D40" s="51" t="str">
        <f>VLOOKUP(C40,PROTOKOŁY!$B$2:$D$300,3,FALSE)</f>
        <v>SP Lusowo</v>
      </c>
      <c r="E40" s="28">
        <f t="shared" si="1"/>
        <v>27.500006200000001</v>
      </c>
      <c r="O40" s="27">
        <f t="shared" si="2"/>
        <v>21.0000046</v>
      </c>
      <c r="P40" t="str">
        <f>PROTOKOŁY!B38</f>
        <v>Rydlewska Małgorzata</v>
      </c>
      <c r="R40" s="42">
        <f>PROTOKOŁY!L38</f>
        <v>21</v>
      </c>
      <c r="S40" s="42">
        <f t="shared" si="3"/>
        <v>21</v>
      </c>
      <c r="T40">
        <v>4.6E-6</v>
      </c>
      <c r="U40" s="12">
        <v>37</v>
      </c>
    </row>
    <row r="41" spans="2:21">
      <c r="B41" s="29">
        <v>38</v>
      </c>
      <c r="C41" s="40" t="str">
        <f t="shared" si="0"/>
        <v>Dobrogojska Emilia</v>
      </c>
      <c r="D41" s="51" t="str">
        <f>VLOOKUP(C41,PROTOKOŁY!$B$2:$D$300,3,FALSE)</f>
        <v>SP Kostrzyn</v>
      </c>
      <c r="E41" s="28">
        <f t="shared" si="1"/>
        <v>27.000012999999999</v>
      </c>
      <c r="O41" s="27">
        <f t="shared" si="2"/>
        <v>25.000004700000002</v>
      </c>
      <c r="P41" t="str">
        <f>PROTOKOŁY!B39</f>
        <v>Madej Martyna</v>
      </c>
      <c r="R41" s="42">
        <f>PROTOKOŁY!L39</f>
        <v>25</v>
      </c>
      <c r="S41" s="42">
        <f t="shared" si="3"/>
        <v>25</v>
      </c>
      <c r="T41">
        <v>4.6999999999999999E-6</v>
      </c>
      <c r="U41" s="12">
        <v>38</v>
      </c>
    </row>
    <row r="42" spans="2:21">
      <c r="B42" s="29">
        <v>39</v>
      </c>
      <c r="C42" s="40" t="str">
        <f t="shared" si="0"/>
        <v>Piechowiak Samanta</v>
      </c>
      <c r="D42" s="51" t="str">
        <f>VLOOKUP(C42,PROTOKOŁY!$B$2:$D$300,3,FALSE)</f>
        <v>SP Modrze</v>
      </c>
      <c r="E42" s="28">
        <f t="shared" si="1"/>
        <v>27.000011900000001</v>
      </c>
      <c r="O42" s="27">
        <f t="shared" si="2"/>
        <v>27.000004799999999</v>
      </c>
      <c r="P42" t="str">
        <f>PROTOKOŁY!B40</f>
        <v>Nowakowska Sawa</v>
      </c>
      <c r="R42" s="42">
        <f>PROTOKOŁY!L40</f>
        <v>27</v>
      </c>
      <c r="S42" s="42">
        <f t="shared" si="3"/>
        <v>27</v>
      </c>
      <c r="T42">
        <v>4.7999999999999998E-6</v>
      </c>
      <c r="U42" s="12">
        <v>39</v>
      </c>
    </row>
    <row r="43" spans="2:21">
      <c r="B43" s="29">
        <v>40</v>
      </c>
      <c r="C43" s="40" t="str">
        <f t="shared" si="0"/>
        <v>Grzelczak Anna</v>
      </c>
      <c r="D43" s="51" t="str">
        <f>VLOOKUP(C43,PROTOKOŁY!$B$2:$D$300,3,FALSE)</f>
        <v>SP Stęszew</v>
      </c>
      <c r="E43" s="28">
        <f t="shared" si="1"/>
        <v>27.000005699999999</v>
      </c>
      <c r="O43" s="27">
        <f t="shared" si="2"/>
        <v>38.0000049</v>
      </c>
      <c r="P43" t="str">
        <f>PROTOKOŁY!B41</f>
        <v>Maćkowiak Wiktoria</v>
      </c>
      <c r="R43" s="42">
        <f>PROTOKOŁY!L41</f>
        <v>38</v>
      </c>
      <c r="S43" s="42">
        <f t="shared" si="3"/>
        <v>38</v>
      </c>
      <c r="T43">
        <v>4.8999999999999997E-6</v>
      </c>
      <c r="U43" s="12">
        <v>40</v>
      </c>
    </row>
    <row r="44" spans="2:21">
      <c r="B44" s="29">
        <v>41</v>
      </c>
      <c r="C44" s="40" t="str">
        <f t="shared" si="0"/>
        <v>Nowakowska Sawa</v>
      </c>
      <c r="D44" s="51" t="str">
        <f>VLOOKUP(C44,PROTOKOŁY!$B$2:$D$300,3,FALSE)</f>
        <v>SP 1 Mosina</v>
      </c>
      <c r="E44" s="28">
        <f t="shared" si="1"/>
        <v>27.000004799999999</v>
      </c>
      <c r="O44" s="27">
        <f t="shared" si="2"/>
        <v>21.000005000000002</v>
      </c>
      <c r="P44" t="str">
        <f>PROTOKOŁY!B42</f>
        <v>Napierała Zuzanna</v>
      </c>
      <c r="R44" s="42">
        <f>PROTOKOŁY!L42</f>
        <v>21</v>
      </c>
      <c r="S44" s="42">
        <f t="shared" si="3"/>
        <v>21</v>
      </c>
      <c r="T44">
        <v>4.9999999999999996E-6</v>
      </c>
      <c r="U44" s="12">
        <v>41</v>
      </c>
    </row>
    <row r="45" spans="2:21">
      <c r="B45" s="29">
        <v>42</v>
      </c>
      <c r="C45" s="40" t="str">
        <f t="shared" si="0"/>
        <v>Smoczyk Aleksandra</v>
      </c>
      <c r="D45" s="51" t="str">
        <f>VLOOKUP(C45,PROTOKOŁY!$B$2:$D$300,3,FALSE)</f>
        <v>SP 1 Kórnik</v>
      </c>
      <c r="E45" s="28">
        <f t="shared" si="1"/>
        <v>27.0000024</v>
      </c>
      <c r="O45" s="27">
        <f t="shared" si="2"/>
        <v>5.0999999999999995E-6</v>
      </c>
      <c r="P45" t="str">
        <f>PROTOKOŁY!B43</f>
        <v>SZKOŁA</v>
      </c>
      <c r="R45" s="42">
        <f>PROTOKOŁY!L43</f>
        <v>0</v>
      </c>
      <c r="S45" s="42">
        <f t="shared" si="3"/>
        <v>0</v>
      </c>
      <c r="T45">
        <v>5.0999999999999995E-6</v>
      </c>
      <c r="U45" s="12">
        <v>42</v>
      </c>
    </row>
    <row r="46" spans="2:21">
      <c r="B46" s="29">
        <v>43</v>
      </c>
      <c r="C46" s="40" t="str">
        <f t="shared" si="0"/>
        <v>Wiśniewska Weronika</v>
      </c>
      <c r="D46" s="51" t="str">
        <f>VLOOKUP(C46,PROTOKOŁY!$B$2:$D$300,3,FALSE)</f>
        <v>SP Kobylnica</v>
      </c>
      <c r="E46" s="28">
        <f t="shared" si="1"/>
        <v>26.5000137</v>
      </c>
      <c r="O46" s="27">
        <f t="shared" si="2"/>
        <v>20.5000052</v>
      </c>
      <c r="P46" t="str">
        <f>PROTOKOŁY!B44</f>
        <v>Rychły Adrianna</v>
      </c>
      <c r="R46" s="42">
        <f>PROTOKOŁY!L44</f>
        <v>20.5</v>
      </c>
      <c r="S46" s="42">
        <f t="shared" si="3"/>
        <v>20.5</v>
      </c>
      <c r="T46">
        <v>5.1999999999999993E-6</v>
      </c>
      <c r="U46" s="12">
        <v>43</v>
      </c>
    </row>
    <row r="47" spans="2:21">
      <c r="B47" s="29">
        <v>44</v>
      </c>
      <c r="C47" s="40" t="str">
        <f t="shared" si="0"/>
        <v>Iwańska Nicola</v>
      </c>
      <c r="D47" s="51" t="str">
        <f>VLOOKUP(C47,PROTOKOŁY!$B$2:$D$300,3,FALSE)</f>
        <v>SP Rokietnica</v>
      </c>
      <c r="E47" s="28">
        <f t="shared" si="1"/>
        <v>26.500010899999999</v>
      </c>
      <c r="O47" s="27">
        <f t="shared" si="2"/>
        <v>26.500005300000002</v>
      </c>
      <c r="P47" t="str">
        <f>PROTOKOŁY!B45</f>
        <v>Kaczmarek Julia</v>
      </c>
      <c r="R47" s="42">
        <f>PROTOKOŁY!L45</f>
        <v>26.5</v>
      </c>
      <c r="S47" s="42">
        <f t="shared" si="3"/>
        <v>26.5</v>
      </c>
      <c r="T47">
        <v>5.2999999999999992E-6</v>
      </c>
      <c r="U47" s="12">
        <v>44</v>
      </c>
    </row>
    <row r="48" spans="2:21">
      <c r="B48" s="29">
        <v>45</v>
      </c>
      <c r="C48" s="40" t="str">
        <f t="shared" si="0"/>
        <v>Matuszczak Gabrysia</v>
      </c>
      <c r="D48" s="51" t="str">
        <f>VLOOKUP(C48,PROTOKOŁY!$B$2:$D$300,3,FALSE)</f>
        <v>SP 2 Luboń</v>
      </c>
      <c r="E48" s="28">
        <f t="shared" si="1"/>
        <v>26.5000103</v>
      </c>
      <c r="O48" s="27">
        <f t="shared" si="2"/>
        <v>29.000005399999999</v>
      </c>
      <c r="P48" t="str">
        <f>PROTOKOŁY!B46</f>
        <v>Kocurek Klaudia</v>
      </c>
      <c r="R48" s="42">
        <f>PROTOKOŁY!L46</f>
        <v>29</v>
      </c>
      <c r="S48" s="42">
        <f t="shared" si="3"/>
        <v>29</v>
      </c>
      <c r="T48">
        <v>5.4E-6</v>
      </c>
      <c r="U48" s="12">
        <v>45</v>
      </c>
    </row>
    <row r="49" spans="2:21">
      <c r="B49" s="29">
        <v>46</v>
      </c>
      <c r="C49" s="40" t="str">
        <f t="shared" si="0"/>
        <v>Kaspruh Emilia</v>
      </c>
      <c r="D49" s="51" t="str">
        <f>VLOOKUP(C49,PROTOKOŁY!$B$2:$D$300,3,FALSE)</f>
        <v>SP 5 Swarzędz</v>
      </c>
      <c r="E49" s="28">
        <f t="shared" si="1"/>
        <v>26.5000082</v>
      </c>
      <c r="O49" s="27">
        <f t="shared" si="2"/>
        <v>31.0000055</v>
      </c>
      <c r="P49" t="str">
        <f>PROTOKOŁY!B47</f>
        <v>Tomaszewska Julia</v>
      </c>
      <c r="R49" s="42">
        <f>PROTOKOŁY!L47</f>
        <v>31</v>
      </c>
      <c r="S49" s="42">
        <f t="shared" si="3"/>
        <v>31</v>
      </c>
      <c r="T49">
        <v>5.4999999999999999E-6</v>
      </c>
      <c r="U49" s="12">
        <v>46</v>
      </c>
    </row>
    <row r="50" spans="2:21">
      <c r="B50" s="29">
        <v>47</v>
      </c>
      <c r="C50" s="40" t="str">
        <f t="shared" si="0"/>
        <v>Kaczmarek Julia</v>
      </c>
      <c r="D50" s="51" t="str">
        <f>VLOOKUP(C50,PROTOKOŁY!$B$2:$D$300,3,FALSE)</f>
        <v>SP Stęszew</v>
      </c>
      <c r="E50" s="28">
        <f t="shared" si="1"/>
        <v>26.500005300000002</v>
      </c>
      <c r="O50" s="27">
        <f t="shared" si="2"/>
        <v>30.000005600000001</v>
      </c>
      <c r="P50" t="str">
        <f>PROTOKOŁY!B48</f>
        <v>Moszner Zofia</v>
      </c>
      <c r="R50" s="42">
        <f>PROTOKOŁY!L48</f>
        <v>30</v>
      </c>
      <c r="S50" s="42">
        <f t="shared" si="3"/>
        <v>30</v>
      </c>
      <c r="T50">
        <v>5.5999999999999997E-6</v>
      </c>
      <c r="U50" s="12">
        <v>47</v>
      </c>
    </row>
    <row r="51" spans="2:21">
      <c r="B51" s="29">
        <v>48</v>
      </c>
      <c r="C51" s="40" t="str">
        <f t="shared" si="0"/>
        <v>czubak marta</v>
      </c>
      <c r="D51" s="51" t="str">
        <f>VLOOKUP(C51,PROTOKOŁY!$B$2:$D$300,3,FALSE)</f>
        <v>SP Kostrzyn</v>
      </c>
      <c r="E51" s="28">
        <f t="shared" si="1"/>
        <v>26.000013200000001</v>
      </c>
      <c r="O51" s="27">
        <f t="shared" si="2"/>
        <v>27.000005699999999</v>
      </c>
      <c r="P51" t="str">
        <f>PROTOKOŁY!B49</f>
        <v>Grzelczak Anna</v>
      </c>
      <c r="R51" s="42">
        <f>PROTOKOŁY!L49</f>
        <v>27</v>
      </c>
      <c r="S51" s="42">
        <f t="shared" si="3"/>
        <v>27</v>
      </c>
      <c r="T51">
        <v>5.6999999999999996E-6</v>
      </c>
      <c r="U51" s="12">
        <v>48</v>
      </c>
    </row>
    <row r="52" spans="2:21">
      <c r="B52" s="29">
        <v>49</v>
      </c>
      <c r="C52" s="40" t="str">
        <f t="shared" si="0"/>
        <v>Gicala Maria</v>
      </c>
      <c r="D52" s="51" t="str">
        <f>VLOOKUP(C52,PROTOKOŁY!$B$2:$D$300,3,FALSE)</f>
        <v>SP Rokietnica</v>
      </c>
      <c r="E52" s="28">
        <f t="shared" si="1"/>
        <v>26.000011000000001</v>
      </c>
      <c r="O52" s="27">
        <f t="shared" si="2"/>
        <v>5.7999999999999995E-6</v>
      </c>
      <c r="P52" t="str">
        <f>PROTOKOŁY!B50</f>
        <v>SZKOŁA</v>
      </c>
      <c r="R52" s="42">
        <f>PROTOKOŁY!L50</f>
        <v>0</v>
      </c>
      <c r="S52" s="42">
        <f t="shared" si="3"/>
        <v>0</v>
      </c>
      <c r="T52">
        <v>5.7999999999999995E-6</v>
      </c>
      <c r="U52" s="12">
        <v>49</v>
      </c>
    </row>
    <row r="53" spans="2:21">
      <c r="B53" s="29">
        <v>50</v>
      </c>
      <c r="C53" s="40" t="str">
        <f t="shared" si="0"/>
        <v>Olejniczak Klaudia</v>
      </c>
      <c r="D53" s="51" t="str">
        <f>VLOOKUP(C53,PROTOKOŁY!$B$2:$D$300,3,FALSE)</f>
        <v>SP Radzewo</v>
      </c>
      <c r="E53" s="28">
        <f t="shared" si="1"/>
        <v>26.000003299999999</v>
      </c>
      <c r="O53" s="27">
        <f t="shared" si="2"/>
        <v>29.000005900000001</v>
      </c>
      <c r="P53" t="str">
        <f>PROTOKOŁY!B51</f>
        <v>Gabryelska Joanna</v>
      </c>
      <c r="R53" s="42">
        <f>PROTOKOŁY!L51</f>
        <v>29</v>
      </c>
      <c r="S53" s="42">
        <f t="shared" si="3"/>
        <v>29</v>
      </c>
      <c r="T53">
        <v>5.8999999999999994E-6</v>
      </c>
      <c r="U53" s="12">
        <v>50</v>
      </c>
    </row>
    <row r="54" spans="2:21">
      <c r="B54" s="29">
        <v>51</v>
      </c>
      <c r="C54" s="40" t="str">
        <f t="shared" si="0"/>
        <v>Perka Wiktoria</v>
      </c>
      <c r="D54" s="51" t="str">
        <f>VLOOKUP(C54,PROTOKOŁY!$B$2:$D$300,3,FALSE)</f>
        <v>SP Białężyn</v>
      </c>
      <c r="E54" s="28">
        <f t="shared" si="1"/>
        <v>25.000009599999998</v>
      </c>
      <c r="O54" s="27">
        <f t="shared" si="2"/>
        <v>32.500005999999999</v>
      </c>
      <c r="P54" t="str">
        <f>PROTOKOŁY!B52</f>
        <v>Rackowiak Karolina</v>
      </c>
      <c r="R54" s="42">
        <f>PROTOKOŁY!L52</f>
        <v>32.5</v>
      </c>
      <c r="S54" s="42">
        <f t="shared" si="3"/>
        <v>32.5</v>
      </c>
      <c r="T54">
        <v>5.9999999999999993E-6</v>
      </c>
      <c r="U54" s="12">
        <v>51</v>
      </c>
    </row>
    <row r="55" spans="2:21">
      <c r="B55" s="29">
        <v>52</v>
      </c>
      <c r="C55" s="40" t="str">
        <f t="shared" si="0"/>
        <v>Sepiół Oliwia</v>
      </c>
      <c r="D55" s="51" t="str">
        <f>VLOOKUP(C55,PROTOKOŁY!$B$2:$D$300,3,FALSE)</f>
        <v>SP Przeźmierowo</v>
      </c>
      <c r="E55" s="28">
        <f t="shared" si="1"/>
        <v>25.000006899999999</v>
      </c>
      <c r="O55" s="27">
        <f t="shared" si="2"/>
        <v>19.0000061</v>
      </c>
      <c r="P55" t="str">
        <f>PROTOKOŁY!B53</f>
        <v>Albrecht Maria</v>
      </c>
      <c r="R55" s="42">
        <f>PROTOKOŁY!L53</f>
        <v>19</v>
      </c>
      <c r="S55" s="42">
        <f t="shared" si="3"/>
        <v>19</v>
      </c>
      <c r="T55">
        <v>6.0999999999999992E-6</v>
      </c>
      <c r="U55" s="12">
        <v>52</v>
      </c>
    </row>
    <row r="56" spans="2:21">
      <c r="B56" s="29">
        <v>53</v>
      </c>
      <c r="C56" s="40" t="str">
        <f t="shared" si="0"/>
        <v>Madej Martyna</v>
      </c>
      <c r="D56" s="51" t="str">
        <f>VLOOKUP(C56,PROTOKOŁY!$B$2:$D$300,3,FALSE)</f>
        <v>SP 1 Mosina</v>
      </c>
      <c r="E56" s="28">
        <f t="shared" si="1"/>
        <v>25.000004700000002</v>
      </c>
      <c r="O56" s="27">
        <f t="shared" si="2"/>
        <v>27.500006200000001</v>
      </c>
      <c r="P56" t="str">
        <f>PROTOKOŁY!B54</f>
        <v>Miszczyszyn Julia</v>
      </c>
      <c r="R56" s="42">
        <f>PROTOKOŁY!L54</f>
        <v>27.5</v>
      </c>
      <c r="S56" s="42">
        <f t="shared" si="3"/>
        <v>27.5</v>
      </c>
      <c r="T56">
        <v>6.1999999999999991E-6</v>
      </c>
      <c r="U56" s="12">
        <v>53</v>
      </c>
    </row>
    <row r="57" spans="2:21">
      <c r="B57" s="29">
        <v>54</v>
      </c>
      <c r="C57" s="40" t="str">
        <f t="shared" si="0"/>
        <v>Deka Angelika</v>
      </c>
      <c r="D57" s="51" t="str">
        <f>VLOOKUP(C57,PROTOKOŁY!$B$2:$D$300,3,FALSE)</f>
        <v>SP 5 Swarzędz</v>
      </c>
      <c r="E57" s="28">
        <f t="shared" si="1"/>
        <v>24.500008099999999</v>
      </c>
      <c r="O57" s="27">
        <f t="shared" si="2"/>
        <v>22.000006299999999</v>
      </c>
      <c r="P57" t="str">
        <f>PROTOKOŁY!B55</f>
        <v>Jóźwik Anna</v>
      </c>
      <c r="R57" s="42">
        <f>PROTOKOŁY!L55</f>
        <v>22</v>
      </c>
      <c r="S57" s="42">
        <f t="shared" si="3"/>
        <v>22</v>
      </c>
      <c r="T57">
        <v>6.2999999999999998E-6</v>
      </c>
      <c r="U57" s="12">
        <v>54</v>
      </c>
    </row>
    <row r="58" spans="2:21">
      <c r="B58" s="29">
        <v>55</v>
      </c>
      <c r="C58" s="40" t="str">
        <f t="shared" si="0"/>
        <v>Janas Martyna</v>
      </c>
      <c r="D58" s="51" t="str">
        <f>VLOOKUP(C58,PROTOKOŁY!$B$2:$D$300,3,FALSE)</f>
        <v>SP Lusowo</v>
      </c>
      <c r="E58" s="28">
        <f t="shared" si="1"/>
        <v>24.5000064</v>
      </c>
      <c r="O58" s="27">
        <f t="shared" si="2"/>
        <v>24.5000064</v>
      </c>
      <c r="P58" t="str">
        <f>PROTOKOŁY!B56</f>
        <v>Janas Martyna</v>
      </c>
      <c r="R58" s="42">
        <f>PROTOKOŁY!L56</f>
        <v>24.5</v>
      </c>
      <c r="S58" s="42">
        <f t="shared" si="3"/>
        <v>24.5</v>
      </c>
      <c r="T58">
        <v>6.3999999999999997E-6</v>
      </c>
      <c r="U58" s="12">
        <v>55</v>
      </c>
    </row>
    <row r="59" spans="2:21">
      <c r="B59" s="29">
        <v>56</v>
      </c>
      <c r="C59" s="40" t="str">
        <f t="shared" si="0"/>
        <v>Kopeć Martyna</v>
      </c>
      <c r="D59" s="51" t="str">
        <f>VLOOKUP(C59,PROTOKOŁY!$B$2:$D$300,3,FALSE)</f>
        <v>SP Kostrzyn</v>
      </c>
      <c r="E59" s="28">
        <f t="shared" si="1"/>
        <v>24.0000134</v>
      </c>
      <c r="O59" s="27">
        <f t="shared" si="2"/>
        <v>6.4999999999999996E-6</v>
      </c>
      <c r="P59" t="str">
        <f>PROTOKOŁY!B57</f>
        <v>SZKOŁA</v>
      </c>
      <c r="R59" s="42">
        <f>PROTOKOŁY!L57</f>
        <v>0</v>
      </c>
      <c r="S59" s="42">
        <f t="shared" si="3"/>
        <v>0</v>
      </c>
      <c r="T59">
        <v>6.4999999999999996E-6</v>
      </c>
      <c r="U59" s="12">
        <v>56</v>
      </c>
    </row>
    <row r="60" spans="2:21">
      <c r="B60" s="29">
        <v>57</v>
      </c>
      <c r="C60" s="40" t="str">
        <f t="shared" si="0"/>
        <v>Gawron Dominika</v>
      </c>
      <c r="D60" s="51" t="str">
        <f>VLOOKUP(C60,PROTOKOŁY!$B$2:$D$300,3,FALSE)</f>
        <v>SP Kostrzyn</v>
      </c>
      <c r="E60" s="28">
        <f t="shared" si="1"/>
        <v>24.000013299999999</v>
      </c>
      <c r="O60" s="27">
        <f t="shared" si="2"/>
        <v>40.000006599999999</v>
      </c>
      <c r="P60" t="str">
        <f>PROTOKOŁY!B58</f>
        <v>Poplik Zuzanna</v>
      </c>
      <c r="R60" s="42">
        <f>PROTOKOŁY!L58</f>
        <v>40</v>
      </c>
      <c r="S60" s="42">
        <f t="shared" si="3"/>
        <v>40</v>
      </c>
      <c r="T60">
        <v>6.5999999999999995E-6</v>
      </c>
      <c r="U60" s="12">
        <v>57</v>
      </c>
    </row>
    <row r="61" spans="2:21">
      <c r="B61" s="29">
        <v>58</v>
      </c>
      <c r="C61" s="40" t="str">
        <f t="shared" si="0"/>
        <v>Dabrowska Julia</v>
      </c>
      <c r="D61" s="51" t="str">
        <f>VLOOKUP(C61,PROTOKOŁY!$B$2:$D$300,3,FALSE)</f>
        <v>SP Białężyn</v>
      </c>
      <c r="E61" s="28">
        <f t="shared" si="1"/>
        <v>24.000009899999998</v>
      </c>
      <c r="O61" s="27">
        <f t="shared" si="2"/>
        <v>33.5000067</v>
      </c>
      <c r="P61" t="str">
        <f>PROTOKOŁY!B59</f>
        <v>Galusik Julia</v>
      </c>
      <c r="R61" s="42">
        <f>PROTOKOŁY!L59</f>
        <v>33.5</v>
      </c>
      <c r="S61" s="42">
        <f t="shared" si="3"/>
        <v>33.5</v>
      </c>
      <c r="T61">
        <v>6.6999999999999994E-6</v>
      </c>
      <c r="U61" s="12">
        <v>58</v>
      </c>
    </row>
    <row r="62" spans="2:21">
      <c r="B62" s="29">
        <v>59</v>
      </c>
      <c r="C62" s="40" t="str">
        <f t="shared" si="0"/>
        <v>Matczak Jagoda</v>
      </c>
      <c r="D62" s="51" t="str">
        <f>VLOOKUP(C62,PROTOKOŁY!$B$2:$D$300,3,FALSE)</f>
        <v>SP Suchy Las</v>
      </c>
      <c r="E62" s="28">
        <f t="shared" si="1"/>
        <v>24.000009200000001</v>
      </c>
      <c r="O62" s="27">
        <f t="shared" si="2"/>
        <v>13.0000068</v>
      </c>
      <c r="P62" t="str">
        <f>PROTOKOŁY!B60</f>
        <v>Korzec Emilia</v>
      </c>
      <c r="R62" s="42">
        <f>PROTOKOŁY!L60</f>
        <v>13</v>
      </c>
      <c r="S62" s="42">
        <f t="shared" si="3"/>
        <v>13</v>
      </c>
      <c r="T62">
        <v>6.7999999999999993E-6</v>
      </c>
      <c r="U62" s="12">
        <v>59</v>
      </c>
    </row>
    <row r="63" spans="2:21">
      <c r="B63" s="29">
        <v>60</v>
      </c>
      <c r="C63" s="40" t="str">
        <f t="shared" si="0"/>
        <v>Usak Maja</v>
      </c>
      <c r="D63" s="51" t="str">
        <f>VLOOKUP(C63,PROTOKOŁY!$B$2:$D$300,3,FALSE)</f>
        <v>SP 1 Luboń</v>
      </c>
      <c r="E63" s="28">
        <f t="shared" si="1"/>
        <v>24.000007799999999</v>
      </c>
      <c r="O63" s="27">
        <f t="shared" si="2"/>
        <v>25.000006899999999</v>
      </c>
      <c r="P63" t="str">
        <f>PROTOKOŁY!B61</f>
        <v>Sepiół Oliwia</v>
      </c>
      <c r="R63" s="42">
        <f>PROTOKOŁY!L61</f>
        <v>25</v>
      </c>
      <c r="S63" s="42">
        <f t="shared" si="3"/>
        <v>25</v>
      </c>
      <c r="T63">
        <v>6.8999999999999992E-6</v>
      </c>
      <c r="U63" s="12">
        <v>60</v>
      </c>
    </row>
    <row r="64" spans="2:21">
      <c r="B64" s="29">
        <v>61</v>
      </c>
      <c r="C64" s="40" t="str">
        <f t="shared" si="0"/>
        <v>Kleiber Wiktoria</v>
      </c>
      <c r="D64" s="51" t="str">
        <f>VLOOKUP(C64,PROTOKOŁY!$B$2:$D$300,3,FALSE)</f>
        <v>Puszczykowo2.</v>
      </c>
      <c r="E64" s="28">
        <f t="shared" si="1"/>
        <v>24.000001900000001</v>
      </c>
      <c r="O64" s="27">
        <f t="shared" si="2"/>
        <v>33.000006999999997</v>
      </c>
      <c r="P64" t="str">
        <f>PROTOKOŁY!B62</f>
        <v>Chojnacka Marianna</v>
      </c>
      <c r="R64" s="42">
        <f>PROTOKOŁY!L62</f>
        <v>33</v>
      </c>
      <c r="S64" s="42">
        <f t="shared" si="3"/>
        <v>33</v>
      </c>
      <c r="T64">
        <v>6.9999999999999999E-6</v>
      </c>
      <c r="U64" s="12">
        <v>61</v>
      </c>
    </row>
    <row r="65" spans="2:21">
      <c r="B65" s="29">
        <v>62</v>
      </c>
      <c r="C65" s="40" t="str">
        <f t="shared" si="0"/>
        <v>Brodka Zofia</v>
      </c>
      <c r="D65" s="51" t="str">
        <f>VLOOKUP(C65,PROTOKOŁY!$B$2:$D$300,3,FALSE)</f>
        <v>Puszczykowo2.</v>
      </c>
      <c r="E65" s="28">
        <f t="shared" si="1"/>
        <v>24.000001699999999</v>
      </c>
      <c r="O65" s="27">
        <f t="shared" si="2"/>
        <v>34.000007099999998</v>
      </c>
      <c r="P65" t="str">
        <f>PROTOKOŁY!B63</f>
        <v>Kluj Aleksandra</v>
      </c>
      <c r="R65" s="42">
        <f>PROTOKOŁY!L63</f>
        <v>34</v>
      </c>
      <c r="S65" s="42">
        <f t="shared" si="3"/>
        <v>34</v>
      </c>
      <c r="T65">
        <v>7.0999999999999998E-6</v>
      </c>
      <c r="U65" s="12">
        <v>62</v>
      </c>
    </row>
    <row r="66" spans="2:21">
      <c r="B66" s="29">
        <v>63</v>
      </c>
      <c r="C66" s="40" t="str">
        <f t="shared" si="0"/>
        <v>Wietrzyńska Aleksandra</v>
      </c>
      <c r="D66" s="51" t="str">
        <f>VLOOKUP(C66,PROTOKOŁY!$B$2:$D$300,3,FALSE)</f>
        <v>Puszczykowo1.</v>
      </c>
      <c r="E66" s="28">
        <f t="shared" si="1"/>
        <v>24.000001000000001</v>
      </c>
      <c r="O66" s="27">
        <f t="shared" si="2"/>
        <v>7.1999999999999997E-6</v>
      </c>
      <c r="P66" t="str">
        <f>PROTOKOŁY!B64</f>
        <v>SZKOŁA</v>
      </c>
      <c r="R66" s="42">
        <f>PROTOKOŁY!L64</f>
        <v>0</v>
      </c>
      <c r="S66" s="42">
        <f t="shared" si="3"/>
        <v>0</v>
      </c>
      <c r="T66">
        <v>7.1999999999999997E-6</v>
      </c>
      <c r="U66" s="12">
        <v>63</v>
      </c>
    </row>
    <row r="67" spans="2:21">
      <c r="B67" s="29">
        <v>64</v>
      </c>
      <c r="C67" s="40" t="str">
        <f t="shared" si="0"/>
        <v>Radziejewsa Agata</v>
      </c>
      <c r="D67" s="51" t="str">
        <f>VLOOKUP(C67,PROTOKOŁY!$B$2:$D$300,3,FALSE)</f>
        <v>SP Radzewo</v>
      </c>
      <c r="E67" s="28">
        <f t="shared" si="1"/>
        <v>23.500003499999998</v>
      </c>
      <c r="O67" s="27">
        <f t="shared" si="2"/>
        <v>22.0000073</v>
      </c>
      <c r="P67" t="str">
        <f>PROTOKOŁY!B65</f>
        <v>Ratajczak Klaudia</v>
      </c>
      <c r="R67" s="42">
        <f>PROTOKOŁY!L65</f>
        <v>22</v>
      </c>
      <c r="S67" s="42">
        <f t="shared" si="3"/>
        <v>22</v>
      </c>
      <c r="T67">
        <v>7.2999999999999996E-6</v>
      </c>
      <c r="U67" s="12">
        <v>64</v>
      </c>
    </row>
    <row r="68" spans="2:21">
      <c r="B68" s="29">
        <v>65</v>
      </c>
      <c r="C68" s="40" t="str">
        <f t="shared" ref="C68:C131" si="4">VLOOKUP(E68,O$4:P$260,2,FALSE)</f>
        <v>Dabrowska Wiktoria</v>
      </c>
      <c r="D68" s="51" t="str">
        <f>VLOOKUP(C68,PROTOKOŁY!$B$2:$D$300,3,FALSE)</f>
        <v>SP Białężyn</v>
      </c>
      <c r="E68" s="28">
        <f t="shared" si="1"/>
        <v>23.000009800000001</v>
      </c>
      <c r="O68" s="27">
        <f t="shared" si="2"/>
        <v>28.500007400000001</v>
      </c>
      <c r="P68" t="str">
        <f>PROTOKOŁY!B66</f>
        <v>Molewska Martyna</v>
      </c>
      <c r="R68" s="42">
        <f>PROTOKOŁY!L66</f>
        <v>28.5</v>
      </c>
      <c r="S68" s="42">
        <f t="shared" si="3"/>
        <v>28.5</v>
      </c>
      <c r="T68">
        <v>7.3999999999999995E-6</v>
      </c>
      <c r="U68" s="12">
        <v>65</v>
      </c>
    </row>
    <row r="69" spans="2:21">
      <c r="B69" s="29">
        <v>66</v>
      </c>
      <c r="C69" s="40" t="str">
        <f t="shared" si="4"/>
        <v>Gulczyńaska Marianna</v>
      </c>
      <c r="D69" s="51" t="str">
        <f>VLOOKUP(C69,PROTOKOŁY!$B$2:$D$300,3,FALSE)</f>
        <v>SP Suchy Las</v>
      </c>
      <c r="E69" s="28">
        <f t="shared" ref="E69:E132" si="5">LARGE(O$4:O$260,U69)</f>
        <v>23.000008999999999</v>
      </c>
      <c r="O69" s="27">
        <f t="shared" ref="O69:O132" si="6">S69+T69</f>
        <v>39.000007500000002</v>
      </c>
      <c r="P69" t="str">
        <f>PROTOKOŁY!B67</f>
        <v>Balwińska Wiktoria</v>
      </c>
      <c r="R69" s="42">
        <f>PROTOKOŁY!L67</f>
        <v>39</v>
      </c>
      <c r="S69" s="42">
        <f t="shared" ref="S69:S132" si="7">R69</f>
        <v>39</v>
      </c>
      <c r="T69">
        <v>7.4999999999999993E-6</v>
      </c>
      <c r="U69" s="12">
        <v>66</v>
      </c>
    </row>
    <row r="70" spans="2:21">
      <c r="B70" s="29">
        <v>67</v>
      </c>
      <c r="C70" s="40" t="str">
        <f t="shared" si="4"/>
        <v>Pośpiech Aleksandra</v>
      </c>
      <c r="D70" s="51" t="str">
        <f>VLOOKUP(C70,PROTOKOŁY!$B$2:$D$300,3,FALSE)</f>
        <v>SP 5 Swarzędz</v>
      </c>
      <c r="E70" s="28">
        <f t="shared" si="5"/>
        <v>23.000008399999999</v>
      </c>
      <c r="O70" s="27">
        <f t="shared" si="6"/>
        <v>34.000007600000004</v>
      </c>
      <c r="P70" t="str">
        <f>PROTOKOŁY!B68</f>
        <v>Salamończyk Wiktoria</v>
      </c>
      <c r="R70" s="42">
        <f>PROTOKOŁY!L68</f>
        <v>34</v>
      </c>
      <c r="S70" s="42">
        <f t="shared" si="7"/>
        <v>34</v>
      </c>
      <c r="T70">
        <v>7.5999999999999992E-6</v>
      </c>
      <c r="U70" s="12">
        <v>67</v>
      </c>
    </row>
    <row r="71" spans="2:21">
      <c r="B71" s="29">
        <v>68</v>
      </c>
      <c r="C71" s="40" t="str">
        <f t="shared" si="4"/>
        <v>Sułkowska Magdalena</v>
      </c>
      <c r="D71" s="51" t="str">
        <f>VLOOKUP(C71,PROTOKOŁY!$B$2:$D$300,3,FALSE)</f>
        <v>SP Radzewo</v>
      </c>
      <c r="E71" s="28">
        <f t="shared" si="5"/>
        <v>23.000003199999998</v>
      </c>
      <c r="O71" s="27">
        <f t="shared" si="6"/>
        <v>22.000007700000001</v>
      </c>
      <c r="P71" t="str">
        <f>PROTOKOŁY!B69</f>
        <v>Wośkowiak Vanessa</v>
      </c>
      <c r="R71" s="42">
        <f>PROTOKOŁY!L69</f>
        <v>22</v>
      </c>
      <c r="S71" s="42">
        <f t="shared" si="7"/>
        <v>22</v>
      </c>
      <c r="T71">
        <v>7.6999999999999991E-6</v>
      </c>
      <c r="U71" s="12">
        <v>68</v>
      </c>
    </row>
    <row r="72" spans="2:21">
      <c r="B72" s="29">
        <v>69</v>
      </c>
      <c r="C72" s="40" t="str">
        <f t="shared" si="4"/>
        <v>Wartecka Barbara</v>
      </c>
      <c r="D72" s="51" t="str">
        <f>VLOOKUP(C72,PROTOKOŁY!$B$2:$D$300,3,FALSE)</f>
        <v>SP 1 Kórnik</v>
      </c>
      <c r="E72" s="28">
        <f t="shared" si="5"/>
        <v>23.0000027</v>
      </c>
      <c r="O72" s="27">
        <f t="shared" si="6"/>
        <v>24.000007799999999</v>
      </c>
      <c r="P72" t="str">
        <f>PROTOKOŁY!B70</f>
        <v>Usak Maja</v>
      </c>
      <c r="R72" s="42">
        <f>PROTOKOŁY!L70</f>
        <v>24</v>
      </c>
      <c r="S72" s="42">
        <f t="shared" si="7"/>
        <v>24</v>
      </c>
      <c r="T72">
        <v>7.7999999999999999E-6</v>
      </c>
      <c r="U72" s="12">
        <v>69</v>
      </c>
    </row>
    <row r="73" spans="2:21">
      <c r="B73" s="29">
        <v>70</v>
      </c>
      <c r="C73" s="40" t="str">
        <f t="shared" si="4"/>
        <v>Józefiak Katarzyna</v>
      </c>
      <c r="D73" s="51" t="str">
        <f>VLOOKUP(C73,PROTOKOŁY!$B$2:$D$300,3,FALSE)</f>
        <v>SP Modrze</v>
      </c>
      <c r="E73" s="28">
        <f t="shared" si="5"/>
        <v>22.500011700000002</v>
      </c>
      <c r="O73" s="27">
        <f t="shared" si="6"/>
        <v>7.9000000000000006E-6</v>
      </c>
      <c r="P73" t="str">
        <f>PROTOKOŁY!B71</f>
        <v>SZKOŁA</v>
      </c>
      <c r="R73" s="42">
        <f>PROTOKOŁY!L71</f>
        <v>0</v>
      </c>
      <c r="S73" s="42">
        <f t="shared" si="7"/>
        <v>0</v>
      </c>
      <c r="T73">
        <v>7.9000000000000006E-6</v>
      </c>
      <c r="U73" s="12">
        <v>70</v>
      </c>
    </row>
    <row r="74" spans="2:21">
      <c r="B74" s="29">
        <v>71</v>
      </c>
      <c r="C74" s="40" t="str">
        <f t="shared" si="4"/>
        <v>Kasołka Marta</v>
      </c>
      <c r="D74" s="51" t="str">
        <f>VLOOKUP(C74,PROTOKOŁY!$B$2:$D$300,3,FALSE)</f>
        <v>SP 5 Swarzędz</v>
      </c>
      <c r="E74" s="28">
        <f t="shared" si="5"/>
        <v>22.5000085</v>
      </c>
      <c r="O74" s="27">
        <f t="shared" si="6"/>
        <v>19.000008000000001</v>
      </c>
      <c r="P74" t="str">
        <f>PROTOKOŁY!B72</f>
        <v>Marszałak Aleksandra</v>
      </c>
      <c r="R74" s="42">
        <f>PROTOKOŁY!L72</f>
        <v>19</v>
      </c>
      <c r="S74" s="42">
        <f t="shared" si="7"/>
        <v>19</v>
      </c>
      <c r="T74">
        <v>7.9999999999999996E-6</v>
      </c>
      <c r="U74" s="12">
        <v>71</v>
      </c>
    </row>
    <row r="75" spans="2:21">
      <c r="B75" s="29">
        <v>72</v>
      </c>
      <c r="C75" s="40" t="str">
        <f t="shared" si="4"/>
        <v>Szwed-Kopyto Julia</v>
      </c>
      <c r="D75" s="51" t="str">
        <f>VLOOKUP(C75,PROTOKOŁY!$B$2:$D$300,3,FALSE)</f>
        <v>SP 5 Swarzędz</v>
      </c>
      <c r="E75" s="28">
        <f t="shared" si="5"/>
        <v>22.500008300000001</v>
      </c>
      <c r="O75" s="27">
        <f t="shared" si="6"/>
        <v>24.500008099999999</v>
      </c>
      <c r="P75" t="str">
        <f>PROTOKOŁY!B73</f>
        <v>Deka Angelika</v>
      </c>
      <c r="R75" s="42">
        <f>PROTOKOŁY!L73</f>
        <v>24.5</v>
      </c>
      <c r="S75" s="42">
        <f t="shared" si="7"/>
        <v>24.5</v>
      </c>
      <c r="T75">
        <v>8.1000000000000004E-6</v>
      </c>
      <c r="U75" s="12">
        <v>72</v>
      </c>
    </row>
    <row r="76" spans="2:21">
      <c r="B76" s="29">
        <v>73</v>
      </c>
      <c r="C76" s="40" t="str">
        <f t="shared" si="4"/>
        <v>Olejnik Łucja</v>
      </c>
      <c r="D76" s="51" t="str">
        <f>VLOOKUP(C76,PROTOKOŁY!$B$2:$D$300,3,FALSE)</f>
        <v>SP Pecna</v>
      </c>
      <c r="E76" s="28">
        <f t="shared" si="5"/>
        <v>22.500003800000002</v>
      </c>
      <c r="O76" s="27">
        <f t="shared" si="6"/>
        <v>26.5000082</v>
      </c>
      <c r="P76" t="str">
        <f>PROTOKOŁY!B74</f>
        <v>Kaspruh Emilia</v>
      </c>
      <c r="R76" s="42">
        <f>PROTOKOŁY!L74</f>
        <v>26.5</v>
      </c>
      <c r="S76" s="42">
        <f t="shared" si="7"/>
        <v>26.5</v>
      </c>
      <c r="T76">
        <v>8.1999999999999994E-6</v>
      </c>
      <c r="U76" s="12">
        <v>73</v>
      </c>
    </row>
    <row r="77" spans="2:21">
      <c r="B77" s="29">
        <v>74</v>
      </c>
      <c r="C77" s="40" t="str">
        <f t="shared" si="4"/>
        <v>Frąckowiak Dominika</v>
      </c>
      <c r="D77" s="51" t="str">
        <f>VLOOKUP(C77,PROTOKOŁY!$B$2:$D$300,3,FALSE)</f>
        <v>SP Radzewo</v>
      </c>
      <c r="E77" s="28">
        <f t="shared" si="5"/>
        <v>22.500003400000001</v>
      </c>
      <c r="O77" s="27">
        <f t="shared" si="6"/>
        <v>22.500008300000001</v>
      </c>
      <c r="P77" t="str">
        <f>PROTOKOŁY!B75</f>
        <v>Szwed-Kopyto Julia</v>
      </c>
      <c r="R77" s="42">
        <f>PROTOKOŁY!L75</f>
        <v>22.5</v>
      </c>
      <c r="S77" s="42">
        <f t="shared" si="7"/>
        <v>22.5</v>
      </c>
      <c r="T77">
        <v>8.3000000000000002E-6</v>
      </c>
      <c r="U77" s="12">
        <v>74</v>
      </c>
    </row>
    <row r="78" spans="2:21">
      <c r="B78" s="29">
        <v>75</v>
      </c>
      <c r="C78" s="40" t="str">
        <f t="shared" si="4"/>
        <v>Dymarska Patrycja</v>
      </c>
      <c r="D78" s="51" t="str">
        <f>VLOOKUP(C78,PROTOKOŁY!$B$2:$D$300,3,FALSE)</f>
        <v>SP Kostrzyn</v>
      </c>
      <c r="E78" s="28">
        <f t="shared" si="5"/>
        <v>22.0000131</v>
      </c>
      <c r="O78" s="27">
        <f t="shared" si="6"/>
        <v>23.000008399999999</v>
      </c>
      <c r="P78" t="str">
        <f>PROTOKOŁY!B76</f>
        <v>Pośpiech Aleksandra</v>
      </c>
      <c r="R78" s="42">
        <f>PROTOKOŁY!L76</f>
        <v>23</v>
      </c>
      <c r="S78" s="42">
        <f t="shared" si="7"/>
        <v>23</v>
      </c>
      <c r="T78">
        <v>8.3999999999999992E-6</v>
      </c>
      <c r="U78" s="12">
        <v>75</v>
      </c>
    </row>
    <row r="79" spans="2:21">
      <c r="B79" s="29">
        <v>76</v>
      </c>
      <c r="C79" s="40" t="str">
        <f t="shared" si="4"/>
        <v>Konarska Katarzyna</v>
      </c>
      <c r="D79" s="51" t="str">
        <f>VLOOKUP(C79,PROTOKOŁY!$B$2:$D$300,3,FALSE)</f>
        <v>SP 2 Luboń</v>
      </c>
      <c r="E79" s="28">
        <f t="shared" si="5"/>
        <v>22.000010400000001</v>
      </c>
      <c r="O79" s="27">
        <f t="shared" si="6"/>
        <v>22.5000085</v>
      </c>
      <c r="P79" t="str">
        <f>PROTOKOŁY!B77</f>
        <v>Kasołka Marta</v>
      </c>
      <c r="R79" s="42">
        <f>PROTOKOŁY!L77</f>
        <v>22.5</v>
      </c>
      <c r="S79" s="42">
        <f t="shared" si="7"/>
        <v>22.5</v>
      </c>
      <c r="T79">
        <v>8.4999999999999999E-6</v>
      </c>
      <c r="U79" s="12">
        <v>76</v>
      </c>
    </row>
    <row r="80" spans="2:21">
      <c r="B80" s="29">
        <v>77</v>
      </c>
      <c r="C80" s="40" t="str">
        <f t="shared" si="4"/>
        <v>Pelichowska Nicol</v>
      </c>
      <c r="D80" s="51" t="str">
        <f>VLOOKUP(C80,PROTOKOŁY!$B$2:$D$300,3,FALSE)</f>
        <v>SP Suchy Las</v>
      </c>
      <c r="E80" s="28">
        <f t="shared" si="5"/>
        <v>22.0000091</v>
      </c>
      <c r="O80" s="27">
        <f t="shared" si="6"/>
        <v>8.6000000000000007E-6</v>
      </c>
      <c r="P80" t="str">
        <f>PROTOKOŁY!B78</f>
        <v>SZKOŁA</v>
      </c>
      <c r="R80" s="42">
        <f>PROTOKOŁY!L78</f>
        <v>0</v>
      </c>
      <c r="S80" s="42">
        <f t="shared" si="7"/>
        <v>0</v>
      </c>
      <c r="T80">
        <v>8.6000000000000007E-6</v>
      </c>
      <c r="U80" s="12">
        <v>77</v>
      </c>
    </row>
    <row r="81" spans="2:21">
      <c r="B81" s="29">
        <v>78</v>
      </c>
      <c r="C81" s="40" t="str">
        <f t="shared" si="4"/>
        <v>Wośkowiak Vanessa</v>
      </c>
      <c r="D81" s="51" t="str">
        <f>VLOOKUP(C81,PROTOKOŁY!$B$2:$D$300,3,FALSE)</f>
        <v>SP 1 Luboń</v>
      </c>
      <c r="E81" s="28">
        <f t="shared" si="5"/>
        <v>22.000007700000001</v>
      </c>
      <c r="O81" s="27">
        <f t="shared" si="6"/>
        <v>18.000008699999999</v>
      </c>
      <c r="P81" t="str">
        <f>PROTOKOŁY!B79</f>
        <v>Szczepaniak Julia</v>
      </c>
      <c r="R81" s="42">
        <f>PROTOKOŁY!L79</f>
        <v>18</v>
      </c>
      <c r="S81" s="42">
        <f t="shared" si="7"/>
        <v>18</v>
      </c>
      <c r="T81">
        <v>8.6999999999999997E-6</v>
      </c>
      <c r="U81" s="12">
        <v>78</v>
      </c>
    </row>
    <row r="82" spans="2:21">
      <c r="B82" s="29">
        <v>79</v>
      </c>
      <c r="C82" s="40" t="str">
        <f t="shared" si="4"/>
        <v>Ratajczak Klaudia</v>
      </c>
      <c r="D82" s="51" t="str">
        <f>VLOOKUP(C82,PROTOKOŁY!$B$2:$D$300,3,FALSE)</f>
        <v>SP 1 Luboń</v>
      </c>
      <c r="E82" s="28">
        <f t="shared" si="5"/>
        <v>22.0000073</v>
      </c>
      <c r="O82" s="27">
        <f t="shared" si="6"/>
        <v>18.5000088</v>
      </c>
      <c r="P82" t="str">
        <f>PROTOKOŁY!B80</f>
        <v>Walewska Zuzanna</v>
      </c>
      <c r="R82" s="42">
        <f>PROTOKOŁY!L80</f>
        <v>18.5</v>
      </c>
      <c r="S82" s="42">
        <f t="shared" si="7"/>
        <v>18.5</v>
      </c>
      <c r="T82">
        <v>8.8000000000000004E-6</v>
      </c>
      <c r="U82" s="12">
        <v>79</v>
      </c>
    </row>
    <row r="83" spans="2:21">
      <c r="B83" s="29">
        <v>80</v>
      </c>
      <c r="C83" s="40" t="str">
        <f t="shared" si="4"/>
        <v>Jóźwik Anna</v>
      </c>
      <c r="D83" s="51" t="str">
        <f>VLOOKUP(C83,PROTOKOŁY!$B$2:$D$300,3,FALSE)</f>
        <v>SP Lusowo</v>
      </c>
      <c r="E83" s="28">
        <f t="shared" si="5"/>
        <v>22.000006299999999</v>
      </c>
      <c r="O83" s="27">
        <f t="shared" si="6"/>
        <v>33.000008899999997</v>
      </c>
      <c r="P83" t="str">
        <f>PROTOKOŁY!B81</f>
        <v>Jasińska Anna</v>
      </c>
      <c r="R83" s="42">
        <f>PROTOKOŁY!L81</f>
        <v>33</v>
      </c>
      <c r="S83" s="42">
        <f t="shared" si="7"/>
        <v>33</v>
      </c>
      <c r="T83">
        <v>8.8999999999999995E-6</v>
      </c>
      <c r="U83" s="12">
        <v>80</v>
      </c>
    </row>
    <row r="84" spans="2:21">
      <c r="B84" s="29">
        <v>81</v>
      </c>
      <c r="C84" s="40" t="str">
        <f t="shared" si="4"/>
        <v>Szeszuła Wiktoria</v>
      </c>
      <c r="D84" s="51" t="str">
        <f>VLOOKUP(C84,PROTOKOŁY!$B$2:$D$300,3,FALSE)</f>
        <v>SP Pecna</v>
      </c>
      <c r="E84" s="28">
        <f t="shared" si="5"/>
        <v>22.000004100000002</v>
      </c>
      <c r="O84" s="27">
        <f t="shared" si="6"/>
        <v>23.000008999999999</v>
      </c>
      <c r="P84" t="str">
        <f>PROTOKOŁY!B82</f>
        <v>Gulczyńaska Marianna</v>
      </c>
      <c r="R84" s="42">
        <f>PROTOKOŁY!L82</f>
        <v>23</v>
      </c>
      <c r="S84" s="42">
        <f t="shared" si="7"/>
        <v>23</v>
      </c>
      <c r="T84">
        <v>9.0000000000000002E-6</v>
      </c>
      <c r="U84" s="12">
        <v>81</v>
      </c>
    </row>
    <row r="85" spans="2:21">
      <c r="B85" s="29">
        <v>82</v>
      </c>
      <c r="C85" s="40" t="str">
        <f t="shared" si="4"/>
        <v>Wekwert Katarzyna</v>
      </c>
      <c r="D85" s="51" t="str">
        <f>VLOOKUP(C85,PROTOKOŁY!$B$2:$D$300,3,FALSE)</f>
        <v>SP Kobylnica</v>
      </c>
      <c r="E85" s="28">
        <f t="shared" si="5"/>
        <v>21.000013899999999</v>
      </c>
      <c r="O85" s="27">
        <f t="shared" si="6"/>
        <v>22.0000091</v>
      </c>
      <c r="P85" t="str">
        <f>PROTOKOŁY!B83</f>
        <v>Pelichowska Nicol</v>
      </c>
      <c r="R85" s="42">
        <f>PROTOKOŁY!L83</f>
        <v>22</v>
      </c>
      <c r="S85" s="42">
        <f t="shared" si="7"/>
        <v>22</v>
      </c>
      <c r="T85">
        <v>9.100000000000001E-6</v>
      </c>
      <c r="U85" s="12">
        <v>82</v>
      </c>
    </row>
    <row r="86" spans="2:21">
      <c r="B86" s="29">
        <v>83</v>
      </c>
      <c r="C86" s="40" t="str">
        <f t="shared" si="4"/>
        <v>Boruszak Marta</v>
      </c>
      <c r="D86" s="51" t="str">
        <f>VLOOKUP(C86,PROTOKOŁY!$B$2:$D$300,3,FALSE)</f>
        <v>SP Kostrzyn</v>
      </c>
      <c r="E86" s="28">
        <f t="shared" si="5"/>
        <v>21.000012900000002</v>
      </c>
      <c r="O86" s="27">
        <f t="shared" si="6"/>
        <v>24.000009200000001</v>
      </c>
      <c r="P86" t="str">
        <f>PROTOKOŁY!B84</f>
        <v>Matczak Jagoda</v>
      </c>
      <c r="R86" s="42">
        <f>PROTOKOŁY!L84</f>
        <v>24</v>
      </c>
      <c r="S86" s="42">
        <f t="shared" si="7"/>
        <v>24</v>
      </c>
      <c r="T86">
        <v>9.2E-6</v>
      </c>
      <c r="U86" s="12">
        <v>83</v>
      </c>
    </row>
    <row r="87" spans="2:21">
      <c r="B87" s="29">
        <v>84</v>
      </c>
      <c r="C87" s="40" t="str">
        <f t="shared" si="4"/>
        <v>Kaniewska Lidia</v>
      </c>
      <c r="D87" s="51" t="str">
        <f>VLOOKUP(C87,PROTOKOŁY!$B$2:$D$300,3,FALSE)</f>
        <v>SP Rokietnica</v>
      </c>
      <c r="E87" s="28">
        <f t="shared" si="5"/>
        <v>21.000010799999998</v>
      </c>
      <c r="O87" s="27">
        <f t="shared" si="6"/>
        <v>9.3000000000000007E-6</v>
      </c>
      <c r="P87" t="str">
        <f>PROTOKOŁY!B85</f>
        <v>SZKOŁA</v>
      </c>
      <c r="R87" s="42">
        <f>PROTOKOŁY!L85</f>
        <v>0</v>
      </c>
      <c r="S87" s="42">
        <f t="shared" si="7"/>
        <v>0</v>
      </c>
      <c r="T87">
        <v>9.3000000000000007E-6</v>
      </c>
      <c r="U87" s="12">
        <v>84</v>
      </c>
    </row>
    <row r="88" spans="2:21">
      <c r="B88" s="29">
        <v>85</v>
      </c>
      <c r="C88" s="40" t="str">
        <f t="shared" si="4"/>
        <v>Napierała Zuzanna</v>
      </c>
      <c r="D88" s="51" t="str">
        <f>VLOOKUP(C88,PROTOKOŁY!$B$2:$D$300,3,FALSE)</f>
        <v>SP 1 Mosina</v>
      </c>
      <c r="E88" s="28">
        <f t="shared" si="5"/>
        <v>21.000005000000002</v>
      </c>
      <c r="O88" s="27">
        <f t="shared" si="6"/>
        <v>32.000009400000003</v>
      </c>
      <c r="P88" t="str">
        <f>PROTOKOŁY!B86</f>
        <v>Kapczyńska Daria</v>
      </c>
      <c r="R88" s="42">
        <f>PROTOKOŁY!L86</f>
        <v>32</v>
      </c>
      <c r="S88" s="42">
        <f t="shared" si="7"/>
        <v>32</v>
      </c>
      <c r="T88">
        <v>9.3999999999999998E-6</v>
      </c>
      <c r="U88" s="12">
        <v>85</v>
      </c>
    </row>
    <row r="89" spans="2:21">
      <c r="B89" s="29">
        <v>86</v>
      </c>
      <c r="C89" s="40" t="str">
        <f t="shared" si="4"/>
        <v>Rydlewska Małgorzata</v>
      </c>
      <c r="D89" s="51" t="str">
        <f>VLOOKUP(C89,PROTOKOŁY!$B$2:$D$300,3,FALSE)</f>
        <v>SP 1 Mosina</v>
      </c>
      <c r="E89" s="28">
        <f t="shared" si="5"/>
        <v>21.0000046</v>
      </c>
      <c r="O89" s="27">
        <f t="shared" si="6"/>
        <v>31.000009500000001</v>
      </c>
      <c r="P89" t="str">
        <f>PROTOKOŁY!B87</f>
        <v>Anders Anastazja</v>
      </c>
      <c r="R89" s="42">
        <f>PROTOKOŁY!L87</f>
        <v>31</v>
      </c>
      <c r="S89" s="42">
        <f t="shared" si="7"/>
        <v>31</v>
      </c>
      <c r="T89">
        <v>9.5000000000000005E-6</v>
      </c>
      <c r="U89" s="12">
        <v>86</v>
      </c>
    </row>
    <row r="90" spans="2:21">
      <c r="B90" s="29">
        <v>87</v>
      </c>
      <c r="C90" s="40" t="str">
        <f t="shared" si="4"/>
        <v>Rychły Adrianna</v>
      </c>
      <c r="D90" s="51" t="str">
        <f>VLOOKUP(C90,PROTOKOŁY!$B$2:$D$300,3,FALSE)</f>
        <v>SP Stęszew</v>
      </c>
      <c r="E90" s="28">
        <f t="shared" si="5"/>
        <v>20.5000052</v>
      </c>
      <c r="O90" s="27">
        <f t="shared" si="6"/>
        <v>25.000009599999998</v>
      </c>
      <c r="P90" t="str">
        <f>PROTOKOŁY!B88</f>
        <v>Perka Wiktoria</v>
      </c>
      <c r="R90" s="42">
        <f>PROTOKOŁY!L88</f>
        <v>25</v>
      </c>
      <c r="S90" s="42">
        <f t="shared" si="7"/>
        <v>25</v>
      </c>
      <c r="T90">
        <v>9.5999999999999996E-6</v>
      </c>
      <c r="U90" s="12">
        <v>87</v>
      </c>
    </row>
    <row r="91" spans="2:21">
      <c r="B91" s="29">
        <v>88</v>
      </c>
      <c r="C91" s="40" t="str">
        <f t="shared" si="4"/>
        <v>Kapitan Karolina</v>
      </c>
      <c r="D91" s="51" t="str">
        <f>VLOOKUP(C91,PROTOKOŁY!$B$2:$D$300,3,FALSE)</f>
        <v>SP 1 Kórnik</v>
      </c>
      <c r="E91" s="28">
        <f t="shared" si="5"/>
        <v>20.000002599999998</v>
      </c>
      <c r="O91" s="27">
        <f t="shared" si="6"/>
        <v>19.0000097</v>
      </c>
      <c r="P91" t="str">
        <f>PROTOKOŁY!B89</f>
        <v>Agaciak Emilia</v>
      </c>
      <c r="R91" s="42">
        <f>PROTOKOŁY!L89</f>
        <v>19</v>
      </c>
      <c r="S91" s="42">
        <f t="shared" si="7"/>
        <v>19</v>
      </c>
      <c r="T91">
        <v>9.7000000000000003E-6</v>
      </c>
      <c r="U91" s="12">
        <v>88</v>
      </c>
    </row>
    <row r="92" spans="2:21">
      <c r="B92" s="29">
        <v>89</v>
      </c>
      <c r="C92" s="40" t="str">
        <f t="shared" si="4"/>
        <v>Agaciak Emilia</v>
      </c>
      <c r="D92" s="51" t="str">
        <f>VLOOKUP(C92,PROTOKOŁY!$B$2:$D$300,3,FALSE)</f>
        <v>SP Białężyn</v>
      </c>
      <c r="E92" s="28">
        <f t="shared" si="5"/>
        <v>19.0000097</v>
      </c>
      <c r="O92" s="27">
        <f t="shared" si="6"/>
        <v>23.000009800000001</v>
      </c>
      <c r="P92" t="str">
        <f>PROTOKOŁY!B90</f>
        <v>Dabrowska Wiktoria</v>
      </c>
      <c r="R92" s="42">
        <f>PROTOKOŁY!L90</f>
        <v>23</v>
      </c>
      <c r="S92" s="42">
        <f t="shared" si="7"/>
        <v>23</v>
      </c>
      <c r="T92">
        <v>9.800000000000001E-6</v>
      </c>
      <c r="U92" s="12">
        <v>89</v>
      </c>
    </row>
    <row r="93" spans="2:21">
      <c r="B93" s="29">
        <v>90</v>
      </c>
      <c r="C93" s="40" t="str">
        <f t="shared" si="4"/>
        <v>Marszałak Aleksandra</v>
      </c>
      <c r="D93" s="51" t="str">
        <f>VLOOKUP(C93,PROTOKOŁY!$B$2:$D$300,3,FALSE)</f>
        <v>SP 5 Swarzędz</v>
      </c>
      <c r="E93" s="28">
        <f t="shared" si="5"/>
        <v>19.000008000000001</v>
      </c>
      <c r="O93" s="27">
        <f t="shared" si="6"/>
        <v>24.000009899999998</v>
      </c>
      <c r="P93" t="str">
        <f>PROTOKOŁY!B91</f>
        <v>Dabrowska Julia</v>
      </c>
      <c r="R93" s="42">
        <f>PROTOKOŁY!L91</f>
        <v>24</v>
      </c>
      <c r="S93" s="42">
        <f t="shared" si="7"/>
        <v>24</v>
      </c>
      <c r="T93">
        <v>9.9000000000000001E-6</v>
      </c>
      <c r="U93" s="12">
        <v>90</v>
      </c>
    </row>
    <row r="94" spans="2:21">
      <c r="B94" s="29">
        <v>91</v>
      </c>
      <c r="C94" s="40" t="str">
        <f t="shared" si="4"/>
        <v>Albrecht Maria</v>
      </c>
      <c r="D94" s="51" t="str">
        <f>VLOOKUP(C94,PROTOKOŁY!$B$2:$D$300,3,FALSE)</f>
        <v>SP Lusowo</v>
      </c>
      <c r="E94" s="28">
        <f t="shared" si="5"/>
        <v>19.0000061</v>
      </c>
      <c r="O94" s="27">
        <f t="shared" si="6"/>
        <v>1.0000000000000001E-5</v>
      </c>
      <c r="P94" t="str">
        <f>PROTOKOŁY!B92</f>
        <v>SZKOŁA</v>
      </c>
      <c r="R94" s="42">
        <f>PROTOKOŁY!L92</f>
        <v>0</v>
      </c>
      <c r="S94" s="42">
        <f t="shared" si="7"/>
        <v>0</v>
      </c>
      <c r="T94">
        <v>1.0000000000000001E-5</v>
      </c>
      <c r="U94" s="12">
        <v>91</v>
      </c>
    </row>
    <row r="95" spans="2:21">
      <c r="B95" s="29">
        <v>92</v>
      </c>
      <c r="C95" s="40" t="str">
        <f t="shared" si="4"/>
        <v>Mazur Wiktoria</v>
      </c>
      <c r="D95" s="51" t="str">
        <f>VLOOKUP(C95,PROTOKOŁY!$B$2:$D$300,3,FALSE)</f>
        <v>Puszczykowo2.</v>
      </c>
      <c r="E95" s="28">
        <f t="shared" si="5"/>
        <v>19.0000021</v>
      </c>
      <c r="O95" s="27">
        <f t="shared" si="6"/>
        <v>35.000010099999997</v>
      </c>
      <c r="P95" t="str">
        <f>PROTOKOŁY!B93</f>
        <v>Matusiak Maria</v>
      </c>
      <c r="R95" s="42">
        <f>PROTOKOŁY!L93</f>
        <v>35</v>
      </c>
      <c r="S95" s="42">
        <f t="shared" si="7"/>
        <v>35</v>
      </c>
      <c r="T95">
        <v>1.01E-5</v>
      </c>
      <c r="U95" s="12">
        <v>92</v>
      </c>
    </row>
    <row r="96" spans="2:21">
      <c r="B96" s="29">
        <v>93</v>
      </c>
      <c r="C96" s="40" t="str">
        <f t="shared" si="4"/>
        <v>Walewska Zuzanna</v>
      </c>
      <c r="D96" s="51" t="str">
        <f>VLOOKUP(C96,PROTOKOŁY!$B$2:$D$300,3,FALSE)</f>
        <v>SP Suchy Las</v>
      </c>
      <c r="E96" s="28">
        <f t="shared" si="5"/>
        <v>18.5000088</v>
      </c>
      <c r="O96" s="27">
        <f t="shared" si="6"/>
        <v>27.500010199999998</v>
      </c>
      <c r="P96" t="str">
        <f>PROTOKOŁY!B94</f>
        <v>Urbaniak Jagoda</v>
      </c>
      <c r="R96" s="42">
        <f>PROTOKOŁY!L94</f>
        <v>27.5</v>
      </c>
      <c r="S96" s="42">
        <f t="shared" si="7"/>
        <v>27.5</v>
      </c>
      <c r="T96">
        <v>1.0200000000000001E-5</v>
      </c>
      <c r="U96" s="12">
        <v>93</v>
      </c>
    </row>
    <row r="97" spans="2:21">
      <c r="B97" s="29">
        <v>94</v>
      </c>
      <c r="C97" s="40" t="str">
        <f t="shared" si="4"/>
        <v>Walkowska Karina</v>
      </c>
      <c r="D97" s="51" t="str">
        <f>VLOOKUP(C97,PROTOKOŁY!$B$2:$D$300,3,FALSE)</f>
        <v>SP Pecna</v>
      </c>
      <c r="E97" s="28">
        <f t="shared" si="5"/>
        <v>18.500004300000001</v>
      </c>
      <c r="O97" s="27">
        <f t="shared" si="6"/>
        <v>26.5000103</v>
      </c>
      <c r="P97" t="str">
        <f>PROTOKOŁY!B95</f>
        <v>Matuszczak Gabrysia</v>
      </c>
      <c r="R97" s="42">
        <f>PROTOKOŁY!L95</f>
        <v>26.5</v>
      </c>
      <c r="S97" s="42">
        <f t="shared" si="7"/>
        <v>26.5</v>
      </c>
      <c r="T97">
        <v>1.03E-5</v>
      </c>
      <c r="U97" s="12">
        <v>94</v>
      </c>
    </row>
    <row r="98" spans="2:21">
      <c r="B98" s="29">
        <v>95</v>
      </c>
      <c r="C98" s="40" t="str">
        <f t="shared" si="4"/>
        <v>Wartecka Zofia</v>
      </c>
      <c r="D98" s="51" t="str">
        <f>VLOOKUP(C98,PROTOKOŁY!$B$2:$D$300,3,FALSE)</f>
        <v>SP 1 Kórnik</v>
      </c>
      <c r="E98" s="28">
        <f t="shared" si="5"/>
        <v>18.500002800000001</v>
      </c>
      <c r="O98" s="27">
        <f t="shared" si="6"/>
        <v>22.000010400000001</v>
      </c>
      <c r="P98" t="str">
        <f>PROTOKOŁY!B96</f>
        <v>Konarska Katarzyna</v>
      </c>
      <c r="R98" s="42">
        <f>PROTOKOŁY!L96</f>
        <v>22</v>
      </c>
      <c r="S98" s="42">
        <f t="shared" si="7"/>
        <v>22</v>
      </c>
      <c r="T98">
        <v>1.04E-5</v>
      </c>
      <c r="U98" s="12">
        <v>95</v>
      </c>
    </row>
    <row r="99" spans="2:21">
      <c r="B99" s="29">
        <v>96</v>
      </c>
      <c r="C99" s="40" t="str">
        <f t="shared" si="4"/>
        <v>Grabia Magdalena</v>
      </c>
      <c r="D99" s="51" t="str">
        <f>VLOOKUP(C99,PROTOKOŁY!$B$2:$D$300,3,FALSE)</f>
        <v>Puszczykowo2.</v>
      </c>
      <c r="E99" s="28">
        <f t="shared" si="5"/>
        <v>18.500001999999999</v>
      </c>
      <c r="O99" s="27">
        <f t="shared" si="6"/>
        <v>35.000010500000002</v>
      </c>
      <c r="P99" t="str">
        <f>PROTOKOŁY!B97</f>
        <v>Balcerek Agnieszka</v>
      </c>
      <c r="R99" s="42">
        <f>PROTOKOŁY!L97</f>
        <v>35</v>
      </c>
      <c r="S99" s="42">
        <f t="shared" si="7"/>
        <v>35</v>
      </c>
      <c r="T99">
        <v>1.0499999999999999E-5</v>
      </c>
      <c r="U99" s="12">
        <v>96</v>
      </c>
    </row>
    <row r="100" spans="2:21">
      <c r="B100" s="29">
        <v>97</v>
      </c>
      <c r="C100" s="40" t="str">
        <f t="shared" si="4"/>
        <v>Szczepaniak Julia</v>
      </c>
      <c r="D100" s="51" t="str">
        <f>VLOOKUP(C100,PROTOKOŁY!$B$2:$D$300,3,FALSE)</f>
        <v>SP Suchy Las</v>
      </c>
      <c r="E100" s="28">
        <f t="shared" si="5"/>
        <v>18.000008699999999</v>
      </c>
      <c r="O100" s="27">
        <f t="shared" si="6"/>
        <v>39.000010600000003</v>
      </c>
      <c r="P100" t="str">
        <f>PROTOKOŁY!B98</f>
        <v>Węglarz Emilia</v>
      </c>
      <c r="R100" s="42">
        <f>PROTOKOŁY!L98</f>
        <v>39</v>
      </c>
      <c r="S100" s="42">
        <f t="shared" si="7"/>
        <v>39</v>
      </c>
      <c r="T100">
        <v>1.06E-5</v>
      </c>
      <c r="U100" s="12">
        <v>97</v>
      </c>
    </row>
    <row r="101" spans="2:21">
      <c r="B101" s="29">
        <v>98</v>
      </c>
      <c r="C101" s="40" t="str">
        <f t="shared" si="4"/>
        <v>Jakubowska Martyna</v>
      </c>
      <c r="D101" s="51" t="str">
        <f>VLOOKUP(C101,PROTOKOŁY!$B$2:$D$300,3,FALSE)</f>
        <v>SP 1 Kórnik</v>
      </c>
      <c r="E101" s="28">
        <f t="shared" si="5"/>
        <v>17.000002500000001</v>
      </c>
      <c r="O101" s="27">
        <f t="shared" si="6"/>
        <v>1.0700000000000001E-5</v>
      </c>
      <c r="P101" t="str">
        <f>PROTOKOŁY!B99</f>
        <v>SZKOŁA</v>
      </c>
      <c r="R101" s="42">
        <f>PROTOKOŁY!L99</f>
        <v>0</v>
      </c>
      <c r="S101" s="42">
        <f t="shared" si="7"/>
        <v>0</v>
      </c>
      <c r="T101">
        <v>1.0700000000000001E-5</v>
      </c>
      <c r="U101" s="12">
        <v>98</v>
      </c>
    </row>
    <row r="102" spans="2:21">
      <c r="B102" s="29">
        <v>99</v>
      </c>
      <c r="C102" s="40" t="str">
        <f t="shared" si="4"/>
        <v>Nobik Alicja</v>
      </c>
      <c r="D102" s="51" t="str">
        <f>VLOOKUP(C102,PROTOKOŁY!$B$2:$D$300,3,FALSE)</f>
        <v>SP Rokietnica</v>
      </c>
      <c r="E102" s="28">
        <f t="shared" si="5"/>
        <v>16.000011099999998</v>
      </c>
      <c r="O102" s="27">
        <f t="shared" si="6"/>
        <v>21.000010799999998</v>
      </c>
      <c r="P102" t="str">
        <f>PROTOKOŁY!B100</f>
        <v>Kaniewska Lidia</v>
      </c>
      <c r="R102" s="42">
        <f>PROTOKOŁY!L100</f>
        <v>21</v>
      </c>
      <c r="S102" s="42">
        <f t="shared" si="7"/>
        <v>21</v>
      </c>
      <c r="T102">
        <v>1.08E-5</v>
      </c>
      <c r="U102" s="12">
        <v>99</v>
      </c>
    </row>
    <row r="103" spans="2:21">
      <c r="B103" s="29">
        <v>100</v>
      </c>
      <c r="C103" s="40" t="str">
        <f t="shared" si="4"/>
        <v>Taciak Monika</v>
      </c>
      <c r="D103" s="51" t="str">
        <f>VLOOKUP(C103,PROTOKOŁY!$B$2:$D$300,3,FALSE)</f>
        <v>SP Pecna</v>
      </c>
      <c r="E103" s="28">
        <f t="shared" si="5"/>
        <v>16.000004199999999</v>
      </c>
      <c r="O103" s="27">
        <f t="shared" si="6"/>
        <v>26.500010899999999</v>
      </c>
      <c r="P103" t="str">
        <f>PROTOKOŁY!B101</f>
        <v>Iwańska Nicola</v>
      </c>
      <c r="R103" s="42">
        <f>PROTOKOŁY!L101</f>
        <v>26.5</v>
      </c>
      <c r="S103" s="42">
        <f t="shared" si="7"/>
        <v>26.5</v>
      </c>
      <c r="T103">
        <v>1.0900000000000001E-5</v>
      </c>
      <c r="U103" s="12">
        <v>100</v>
      </c>
    </row>
    <row r="104" spans="2:21">
      <c r="B104" s="29">
        <v>101</v>
      </c>
      <c r="C104" s="40" t="str">
        <f t="shared" si="4"/>
        <v>Kowalska Natalia</v>
      </c>
      <c r="D104" s="51" t="str">
        <f>VLOOKUP(C104,PROTOKOŁY!$B$2:$D$300,3,FALSE)</f>
        <v>SP Kobylnica</v>
      </c>
      <c r="E104" s="28">
        <f t="shared" si="5"/>
        <v>15.5000138</v>
      </c>
      <c r="O104" s="27">
        <f t="shared" si="6"/>
        <v>26.000011000000001</v>
      </c>
      <c r="P104" t="str">
        <f>PROTOKOŁY!B102</f>
        <v>Gicala Maria</v>
      </c>
      <c r="R104" s="42">
        <f>PROTOKOŁY!L102</f>
        <v>26</v>
      </c>
      <c r="S104" s="42">
        <f t="shared" si="7"/>
        <v>26</v>
      </c>
      <c r="T104">
        <v>1.1E-5</v>
      </c>
      <c r="U104" s="12">
        <v>101</v>
      </c>
    </row>
    <row r="105" spans="2:21">
      <c r="B105" s="29">
        <v>102</v>
      </c>
      <c r="C105" s="40" t="str">
        <f t="shared" si="4"/>
        <v>Korzec Emilia</v>
      </c>
      <c r="D105" s="51" t="str">
        <f>VLOOKUP(C105,PROTOKOŁY!$B$2:$D$300,3,FALSE)</f>
        <v>SP Przeźmierowo</v>
      </c>
      <c r="E105" s="28">
        <f t="shared" si="5"/>
        <v>13.0000068</v>
      </c>
      <c r="O105" s="27">
        <f t="shared" si="6"/>
        <v>16.000011099999998</v>
      </c>
      <c r="P105" t="str">
        <f>PROTOKOŁY!B103</f>
        <v>Nobik Alicja</v>
      </c>
      <c r="R105" s="42">
        <f>PROTOKOŁY!L103</f>
        <v>16</v>
      </c>
      <c r="S105" s="42">
        <f t="shared" si="7"/>
        <v>16</v>
      </c>
      <c r="T105">
        <v>1.11E-5</v>
      </c>
      <c r="U105" s="12">
        <v>102</v>
      </c>
    </row>
    <row r="106" spans="2:21">
      <c r="B106" s="29">
        <v>103</v>
      </c>
      <c r="C106" s="40" t="str">
        <f t="shared" si="4"/>
        <v>Pawlak Adrianna</v>
      </c>
      <c r="D106" s="51" t="str">
        <f>VLOOKUP(C106,PROTOKOŁY!$B$2:$D$300,3,FALSE)</f>
        <v>SP Kobylnica</v>
      </c>
      <c r="E106" s="28">
        <f t="shared" si="5"/>
        <v>12.000014</v>
      </c>
      <c r="O106" s="27">
        <f t="shared" si="6"/>
        <v>1.1199999999999999E-5</v>
      </c>
      <c r="P106">
        <f>PROTOKOŁY!B104</f>
        <v>0</v>
      </c>
      <c r="R106" s="42">
        <f>PROTOKOŁY!L104</f>
        <v>0</v>
      </c>
      <c r="S106" s="42">
        <f t="shared" si="7"/>
        <v>0</v>
      </c>
      <c r="T106">
        <v>1.1199999999999999E-5</v>
      </c>
      <c r="U106" s="12">
        <v>103</v>
      </c>
    </row>
    <row r="107" spans="2:21">
      <c r="B107" s="29">
        <v>104</v>
      </c>
      <c r="C107" s="40">
        <f t="shared" si="4"/>
        <v>0</v>
      </c>
      <c r="D107" s="51" t="e">
        <f>VLOOKUP(C107,PROTOKOŁY!$B$2:$D$300,3,FALSE)</f>
        <v>#N/A</v>
      </c>
      <c r="E107" s="28">
        <f t="shared" si="5"/>
        <v>2.6599999999999999E-5</v>
      </c>
      <c r="O107" s="27">
        <f t="shared" si="6"/>
        <v>1.13E-5</v>
      </c>
      <c r="P107">
        <f>PROTOKOŁY!B105</f>
        <v>0</v>
      </c>
      <c r="R107" s="42">
        <f>PROTOKOŁY!L105</f>
        <v>0</v>
      </c>
      <c r="S107" s="42">
        <f t="shared" si="7"/>
        <v>0</v>
      </c>
      <c r="T107">
        <v>1.13E-5</v>
      </c>
      <c r="U107" s="12">
        <v>104</v>
      </c>
    </row>
    <row r="108" spans="2:21">
      <c r="B108" s="29">
        <v>105</v>
      </c>
      <c r="C108" s="40">
        <f t="shared" si="4"/>
        <v>0</v>
      </c>
      <c r="D108" s="51" t="e">
        <f>VLOOKUP(C108,PROTOKOŁY!$B$2:$D$300,3,FALSE)</f>
        <v>#N/A</v>
      </c>
      <c r="E108" s="28">
        <f t="shared" si="5"/>
        <v>2.65E-5</v>
      </c>
      <c r="O108" s="27">
        <f t="shared" si="6"/>
        <v>1.1399999999999999E-5</v>
      </c>
      <c r="P108" t="str">
        <f>PROTOKOŁY!B106</f>
        <v>SZKOŁA</v>
      </c>
      <c r="R108" s="42">
        <f>PROTOKOŁY!L106</f>
        <v>0</v>
      </c>
      <c r="S108" s="42">
        <f t="shared" si="7"/>
        <v>0</v>
      </c>
      <c r="T108">
        <v>1.1399999999999999E-5</v>
      </c>
      <c r="U108" s="12">
        <v>105</v>
      </c>
    </row>
    <row r="109" spans="2:21">
      <c r="B109" s="29">
        <v>106</v>
      </c>
      <c r="C109" s="40">
        <f t="shared" si="4"/>
        <v>0</v>
      </c>
      <c r="D109" s="51" t="e">
        <f>VLOOKUP(C109,PROTOKOŁY!$B$2:$D$300,3,FALSE)</f>
        <v>#N/A</v>
      </c>
      <c r="E109" s="28">
        <f t="shared" si="5"/>
        <v>2.6399999999999998E-5</v>
      </c>
      <c r="O109" s="27">
        <f t="shared" si="6"/>
        <v>31.000011499999999</v>
      </c>
      <c r="P109" t="str">
        <f>PROTOKOŁY!B107</f>
        <v>Cicha Julia</v>
      </c>
      <c r="R109" s="42">
        <f>PROTOKOŁY!L107</f>
        <v>31</v>
      </c>
      <c r="S109" s="42">
        <f t="shared" si="7"/>
        <v>31</v>
      </c>
      <c r="T109">
        <v>1.15E-5</v>
      </c>
      <c r="U109" s="12">
        <v>106</v>
      </c>
    </row>
    <row r="110" spans="2:21">
      <c r="B110" s="29">
        <v>107</v>
      </c>
      <c r="C110" s="40">
        <f t="shared" si="4"/>
        <v>0</v>
      </c>
      <c r="D110" s="51" t="e">
        <f>VLOOKUP(C110,PROTOKOŁY!$B$2:$D$300,3,FALSE)</f>
        <v>#N/A</v>
      </c>
      <c r="E110" s="28">
        <f t="shared" si="5"/>
        <v>2.6299999999999999E-5</v>
      </c>
      <c r="O110" s="27">
        <f t="shared" si="6"/>
        <v>29.500011600000001</v>
      </c>
      <c r="P110" t="str">
        <f>PROTOKOŁY!B108</f>
        <v>Cicha Natalia</v>
      </c>
      <c r="R110" s="42">
        <f>PROTOKOŁY!L108</f>
        <v>29.5</v>
      </c>
      <c r="S110" s="42">
        <f t="shared" si="7"/>
        <v>29.5</v>
      </c>
      <c r="T110">
        <v>1.1600000000000001E-5</v>
      </c>
      <c r="U110" s="12">
        <v>107</v>
      </c>
    </row>
    <row r="111" spans="2:21">
      <c r="B111" s="29">
        <v>108</v>
      </c>
      <c r="C111" s="40">
        <f t="shared" si="4"/>
        <v>0</v>
      </c>
      <c r="D111" s="51" t="e">
        <f>VLOOKUP(C111,PROTOKOŁY!$B$2:$D$300,3,FALSE)</f>
        <v>#N/A</v>
      </c>
      <c r="E111" s="28">
        <f t="shared" si="5"/>
        <v>2.62E-5</v>
      </c>
      <c r="O111" s="27">
        <f t="shared" si="6"/>
        <v>22.500011700000002</v>
      </c>
      <c r="P111" t="str">
        <f>PROTOKOŁY!B109</f>
        <v>Józefiak Katarzyna</v>
      </c>
      <c r="R111" s="42">
        <f>PROTOKOŁY!L109</f>
        <v>22.5</v>
      </c>
      <c r="S111" s="42">
        <f t="shared" si="7"/>
        <v>22.5</v>
      </c>
      <c r="T111">
        <v>1.17E-5</v>
      </c>
      <c r="U111" s="12">
        <v>108</v>
      </c>
    </row>
    <row r="112" spans="2:21">
      <c r="B112" s="29">
        <v>109</v>
      </c>
      <c r="C112" s="40">
        <f t="shared" si="4"/>
        <v>0</v>
      </c>
      <c r="D112" s="51" t="e">
        <f>VLOOKUP(C112,PROTOKOŁY!$B$2:$D$300,3,FALSE)</f>
        <v>#N/A</v>
      </c>
      <c r="E112" s="28">
        <f t="shared" si="5"/>
        <v>2.6100000000000001E-5</v>
      </c>
      <c r="O112" s="27">
        <f t="shared" si="6"/>
        <v>30.000011799999999</v>
      </c>
      <c r="P112" t="str">
        <f>PROTOKOŁY!B110</f>
        <v>Pawlak Sandra</v>
      </c>
      <c r="R112" s="42">
        <f>PROTOKOŁY!L110</f>
        <v>30</v>
      </c>
      <c r="S112" s="42">
        <f t="shared" si="7"/>
        <v>30</v>
      </c>
      <c r="T112">
        <v>1.1800000000000001E-5</v>
      </c>
      <c r="U112" s="12">
        <v>109</v>
      </c>
    </row>
    <row r="113" spans="2:21">
      <c r="B113" s="29">
        <v>110</v>
      </c>
      <c r="C113" s="40">
        <f t="shared" si="4"/>
        <v>0</v>
      </c>
      <c r="D113" s="51" t="e">
        <f>VLOOKUP(C113,PROTOKOŁY!$B$2:$D$300,3,FALSE)</f>
        <v>#N/A</v>
      </c>
      <c r="E113" s="28">
        <f t="shared" si="5"/>
        <v>2.5999999999999998E-5</v>
      </c>
      <c r="O113" s="27">
        <f t="shared" si="6"/>
        <v>27.000011900000001</v>
      </c>
      <c r="P113" t="str">
        <f>PROTOKOŁY!B111</f>
        <v>Piechowiak Samanta</v>
      </c>
      <c r="R113" s="42">
        <f>PROTOKOŁY!L111</f>
        <v>27</v>
      </c>
      <c r="S113" s="42">
        <f t="shared" si="7"/>
        <v>27</v>
      </c>
      <c r="T113">
        <v>1.19E-5</v>
      </c>
      <c r="U113" s="12">
        <v>110</v>
      </c>
    </row>
    <row r="114" spans="2:21">
      <c r="B114" s="29">
        <v>111</v>
      </c>
      <c r="C114" s="40">
        <f t="shared" si="4"/>
        <v>0</v>
      </c>
      <c r="D114" s="51" t="e">
        <f>VLOOKUP(C114,PROTOKOŁY!$B$2:$D$300,3,FALSE)</f>
        <v>#N/A</v>
      </c>
      <c r="E114" s="28">
        <f t="shared" si="5"/>
        <v>2.5899999999999999E-5</v>
      </c>
      <c r="O114" s="27">
        <f t="shared" si="6"/>
        <v>34.000011999999998</v>
      </c>
      <c r="P114" t="str">
        <f>PROTOKOŁY!B112</f>
        <v>Rychlik Martyna</v>
      </c>
      <c r="R114" s="42">
        <f>PROTOKOŁY!L112</f>
        <v>34</v>
      </c>
      <c r="S114" s="42">
        <f t="shared" si="7"/>
        <v>34</v>
      </c>
      <c r="T114">
        <v>1.2E-5</v>
      </c>
      <c r="U114" s="12">
        <v>111</v>
      </c>
    </row>
    <row r="115" spans="2:21">
      <c r="B115" s="29">
        <v>112</v>
      </c>
      <c r="C115" s="40">
        <f t="shared" si="4"/>
        <v>0</v>
      </c>
      <c r="D115" s="51" t="e">
        <f>VLOOKUP(C115,PROTOKOŁY!$B$2:$D$300,3,FALSE)</f>
        <v>#N/A</v>
      </c>
      <c r="E115" s="28">
        <f t="shared" si="5"/>
        <v>2.58E-5</v>
      </c>
      <c r="O115" s="27">
        <f t="shared" si="6"/>
        <v>1.2099999999999999E-5</v>
      </c>
      <c r="P115" t="str">
        <f>PROTOKOŁY!B113</f>
        <v>SZKOŁA</v>
      </c>
      <c r="R115" s="42">
        <f>PROTOKOŁY!L113</f>
        <v>0</v>
      </c>
      <c r="S115" s="42">
        <f t="shared" si="7"/>
        <v>0</v>
      </c>
      <c r="T115">
        <v>1.2099999999999999E-5</v>
      </c>
      <c r="U115" s="12">
        <v>112</v>
      </c>
    </row>
    <row r="116" spans="2:21">
      <c r="B116" s="29">
        <v>113</v>
      </c>
      <c r="C116" s="40">
        <f t="shared" si="4"/>
        <v>0</v>
      </c>
      <c r="D116" s="51" t="e">
        <f>VLOOKUP(C116,PROTOKOŁY!$B$2:$D$300,3,FALSE)</f>
        <v>#N/A</v>
      </c>
      <c r="E116" s="28">
        <f t="shared" si="5"/>
        <v>2.5699999999999998E-5</v>
      </c>
      <c r="O116" s="27">
        <f t="shared" si="6"/>
        <v>1.22E-5</v>
      </c>
      <c r="P116">
        <f>PROTOKOŁY!B114</f>
        <v>0</v>
      </c>
      <c r="R116" s="42">
        <f>PROTOKOŁY!L114</f>
        <v>0</v>
      </c>
      <c r="S116" s="42">
        <f t="shared" si="7"/>
        <v>0</v>
      </c>
      <c r="T116">
        <v>1.22E-5</v>
      </c>
      <c r="U116" s="12">
        <v>113</v>
      </c>
    </row>
    <row r="117" spans="2:21">
      <c r="B117" s="29">
        <v>114</v>
      </c>
      <c r="C117" s="40">
        <f t="shared" si="4"/>
        <v>0</v>
      </c>
      <c r="D117" s="51" t="e">
        <f>VLOOKUP(C117,PROTOKOŁY!$B$2:$D$300,3,FALSE)</f>
        <v>#N/A</v>
      </c>
      <c r="E117" s="28">
        <f t="shared" si="5"/>
        <v>2.5599999999999999E-5</v>
      </c>
      <c r="O117" s="27">
        <f t="shared" si="6"/>
        <v>1.2300000000000001E-5</v>
      </c>
      <c r="P117">
        <f>PROTOKOŁY!B115</f>
        <v>0</v>
      </c>
      <c r="R117" s="42">
        <f>PROTOKOŁY!L115</f>
        <v>0</v>
      </c>
      <c r="S117" s="42">
        <f t="shared" si="7"/>
        <v>0</v>
      </c>
      <c r="T117">
        <v>1.2300000000000001E-5</v>
      </c>
      <c r="U117" s="12">
        <v>114</v>
      </c>
    </row>
    <row r="118" spans="2:21">
      <c r="B118" s="29">
        <v>115</v>
      </c>
      <c r="C118" s="40">
        <f t="shared" si="4"/>
        <v>0</v>
      </c>
      <c r="D118" s="51" t="e">
        <f>VLOOKUP(C118,PROTOKOŁY!$B$2:$D$300,3,FALSE)</f>
        <v>#N/A</v>
      </c>
      <c r="E118" s="28">
        <f t="shared" si="5"/>
        <v>2.55E-5</v>
      </c>
      <c r="O118" s="27">
        <f t="shared" si="6"/>
        <v>1.24E-5</v>
      </c>
      <c r="P118">
        <f>PROTOKOŁY!B116</f>
        <v>0</v>
      </c>
      <c r="R118" s="42">
        <f>PROTOKOŁY!L116</f>
        <v>0</v>
      </c>
      <c r="S118" s="42">
        <f t="shared" si="7"/>
        <v>0</v>
      </c>
      <c r="T118">
        <v>1.24E-5</v>
      </c>
      <c r="U118" s="12">
        <v>115</v>
      </c>
    </row>
    <row r="119" spans="2:21">
      <c r="B119" s="29">
        <v>116</v>
      </c>
      <c r="C119" s="40">
        <f t="shared" si="4"/>
        <v>0</v>
      </c>
      <c r="D119" s="51" t="e">
        <f>VLOOKUP(C119,PROTOKOŁY!$B$2:$D$300,3,FALSE)</f>
        <v>#N/A</v>
      </c>
      <c r="E119" s="28">
        <f t="shared" si="5"/>
        <v>2.5400000000000001E-5</v>
      </c>
      <c r="O119" s="27">
        <f t="shared" si="6"/>
        <v>1.2500000000000001E-5</v>
      </c>
      <c r="P119">
        <f>PROTOKOŁY!B117</f>
        <v>0</v>
      </c>
      <c r="R119" s="42">
        <f>PROTOKOŁY!L117</f>
        <v>0</v>
      </c>
      <c r="S119" s="42">
        <f t="shared" si="7"/>
        <v>0</v>
      </c>
      <c r="T119">
        <v>1.2500000000000001E-5</v>
      </c>
      <c r="U119" s="12">
        <v>116</v>
      </c>
    </row>
    <row r="120" spans="2:21">
      <c r="B120" s="29">
        <v>117</v>
      </c>
      <c r="C120" s="40">
        <f t="shared" si="4"/>
        <v>0</v>
      </c>
      <c r="D120" s="51" t="e">
        <f>VLOOKUP(C120,PROTOKOŁY!$B$2:$D$300,3,FALSE)</f>
        <v>#N/A</v>
      </c>
      <c r="E120" s="28">
        <f t="shared" si="5"/>
        <v>2.5299999999999998E-5</v>
      </c>
      <c r="O120" s="27">
        <f t="shared" si="6"/>
        <v>1.26E-5</v>
      </c>
      <c r="P120">
        <f>PROTOKOŁY!B118</f>
        <v>0</v>
      </c>
      <c r="R120" s="42">
        <f>PROTOKOŁY!L118</f>
        <v>0</v>
      </c>
      <c r="S120" s="42">
        <f t="shared" si="7"/>
        <v>0</v>
      </c>
      <c r="T120">
        <v>1.26E-5</v>
      </c>
      <c r="U120" s="12">
        <v>117</v>
      </c>
    </row>
    <row r="121" spans="2:21">
      <c r="B121" s="29">
        <v>118</v>
      </c>
      <c r="C121" s="40">
        <f t="shared" si="4"/>
        <v>0</v>
      </c>
      <c r="D121" s="51" t="e">
        <f>VLOOKUP(C121,PROTOKOŁY!$B$2:$D$300,3,FALSE)</f>
        <v>#N/A</v>
      </c>
      <c r="E121" s="28">
        <f t="shared" si="5"/>
        <v>2.5199999999999999E-5</v>
      </c>
      <c r="O121" s="27">
        <f t="shared" si="6"/>
        <v>1.27E-5</v>
      </c>
      <c r="P121">
        <f>PROTOKOŁY!B119</f>
        <v>0</v>
      </c>
      <c r="R121" s="42">
        <f>PROTOKOŁY!L119</f>
        <v>0</v>
      </c>
      <c r="S121" s="42">
        <f t="shared" si="7"/>
        <v>0</v>
      </c>
      <c r="T121">
        <v>1.27E-5</v>
      </c>
      <c r="U121" s="12">
        <v>118</v>
      </c>
    </row>
    <row r="122" spans="2:21">
      <c r="B122" s="29">
        <v>119</v>
      </c>
      <c r="C122" s="40">
        <f t="shared" si="4"/>
        <v>0</v>
      </c>
      <c r="D122" s="51" t="e">
        <f>VLOOKUP(C122,PROTOKOŁY!$B$2:$D$300,3,FALSE)</f>
        <v>#N/A</v>
      </c>
      <c r="E122" s="28">
        <f t="shared" si="5"/>
        <v>2.51E-5</v>
      </c>
      <c r="O122" s="27">
        <f t="shared" si="6"/>
        <v>1.2799999999999999E-5</v>
      </c>
      <c r="P122" t="str">
        <f>PROTOKOŁY!B120</f>
        <v>SZKOŁA</v>
      </c>
      <c r="R122" s="42">
        <f>PROTOKOŁY!L120</f>
        <v>0</v>
      </c>
      <c r="S122" s="42">
        <f t="shared" si="7"/>
        <v>0</v>
      </c>
      <c r="T122">
        <v>1.2799999999999999E-5</v>
      </c>
      <c r="U122" s="12">
        <v>119</v>
      </c>
    </row>
    <row r="123" spans="2:21">
      <c r="B123" s="29">
        <v>120</v>
      </c>
      <c r="C123" s="40">
        <f t="shared" si="4"/>
        <v>0</v>
      </c>
      <c r="D123" s="51" t="e">
        <f>VLOOKUP(C123,PROTOKOŁY!$B$2:$D$300,3,FALSE)</f>
        <v>#N/A</v>
      </c>
      <c r="E123" s="28">
        <f t="shared" si="5"/>
        <v>2.5000000000000001E-5</v>
      </c>
      <c r="O123" s="27">
        <f t="shared" si="6"/>
        <v>21.000012900000002</v>
      </c>
      <c r="P123" t="str">
        <f>PROTOKOŁY!B121</f>
        <v>Boruszak Marta</v>
      </c>
      <c r="R123" s="42">
        <f>PROTOKOŁY!L121</f>
        <v>21</v>
      </c>
      <c r="S123" s="42">
        <f t="shared" si="7"/>
        <v>21</v>
      </c>
      <c r="T123">
        <v>1.29E-5</v>
      </c>
      <c r="U123" s="12">
        <v>120</v>
      </c>
    </row>
    <row r="124" spans="2:21">
      <c r="B124" s="29">
        <v>121</v>
      </c>
      <c r="C124" s="40">
        <f t="shared" si="4"/>
        <v>0</v>
      </c>
      <c r="D124" s="51" t="e">
        <f>VLOOKUP(C124,PROTOKOŁY!$B$2:$D$300,3,FALSE)</f>
        <v>#N/A</v>
      </c>
      <c r="E124" s="28">
        <f t="shared" si="5"/>
        <v>2.4899999999999999E-5</v>
      </c>
      <c r="O124" s="27">
        <f t="shared" si="6"/>
        <v>27.000012999999999</v>
      </c>
      <c r="P124" t="str">
        <f>PROTOKOŁY!B122</f>
        <v>Dobrogojska Emilia</v>
      </c>
      <c r="R124" s="42">
        <f>PROTOKOŁY!L122</f>
        <v>27</v>
      </c>
      <c r="S124" s="42">
        <f t="shared" si="7"/>
        <v>27</v>
      </c>
      <c r="T124">
        <v>1.3000000000000001E-5</v>
      </c>
      <c r="U124" s="12">
        <v>121</v>
      </c>
    </row>
    <row r="125" spans="2:21">
      <c r="B125" s="29">
        <v>122</v>
      </c>
      <c r="C125" s="40">
        <f t="shared" si="4"/>
        <v>0</v>
      </c>
      <c r="D125" s="51" t="e">
        <f>VLOOKUP(C125,PROTOKOŁY!$B$2:$D$300,3,FALSE)</f>
        <v>#N/A</v>
      </c>
      <c r="E125" s="28">
        <f t="shared" si="5"/>
        <v>2.48E-5</v>
      </c>
      <c r="O125" s="27">
        <f t="shared" si="6"/>
        <v>22.0000131</v>
      </c>
      <c r="P125" t="str">
        <f>PROTOKOŁY!B123</f>
        <v>Dymarska Patrycja</v>
      </c>
      <c r="R125" s="42">
        <f>PROTOKOŁY!L123</f>
        <v>22</v>
      </c>
      <c r="S125" s="42">
        <f t="shared" si="7"/>
        <v>22</v>
      </c>
      <c r="T125">
        <v>1.31E-5</v>
      </c>
      <c r="U125" s="12">
        <v>122</v>
      </c>
    </row>
    <row r="126" spans="2:21">
      <c r="B126" s="29">
        <v>123</v>
      </c>
      <c r="C126" s="40">
        <f t="shared" si="4"/>
        <v>0</v>
      </c>
      <c r="D126" s="51" t="e">
        <f>VLOOKUP(C126,PROTOKOŁY!$B$2:$D$300,3,FALSE)</f>
        <v>#N/A</v>
      </c>
      <c r="E126" s="28">
        <f t="shared" si="5"/>
        <v>2.4700000000000001E-5</v>
      </c>
      <c r="O126" s="27">
        <f t="shared" si="6"/>
        <v>26.000013200000001</v>
      </c>
      <c r="P126" t="str">
        <f>PROTOKOŁY!B124</f>
        <v>czubak marta</v>
      </c>
      <c r="R126" s="42">
        <f>PROTOKOŁY!L124</f>
        <v>26</v>
      </c>
      <c r="S126" s="42">
        <f t="shared" si="7"/>
        <v>26</v>
      </c>
      <c r="T126">
        <v>1.3200000000000001E-5</v>
      </c>
      <c r="U126" s="12">
        <v>123</v>
      </c>
    </row>
    <row r="127" spans="2:21">
      <c r="B127" s="29">
        <v>124</v>
      </c>
      <c r="C127" s="40">
        <f t="shared" si="4"/>
        <v>0</v>
      </c>
      <c r="D127" s="51" t="e">
        <f>VLOOKUP(C127,PROTOKOŁY!$B$2:$D$300,3,FALSE)</f>
        <v>#N/A</v>
      </c>
      <c r="E127" s="28">
        <f t="shared" si="5"/>
        <v>2.4599999999999998E-5</v>
      </c>
      <c r="O127" s="27">
        <f t="shared" si="6"/>
        <v>24.000013299999999</v>
      </c>
      <c r="P127" t="str">
        <f>PROTOKOŁY!B125</f>
        <v>Gawron Dominika</v>
      </c>
      <c r="R127" s="42">
        <f>PROTOKOŁY!L125</f>
        <v>24</v>
      </c>
      <c r="S127" s="42">
        <f t="shared" si="7"/>
        <v>24</v>
      </c>
      <c r="T127">
        <v>1.33E-5</v>
      </c>
      <c r="U127" s="12">
        <v>124</v>
      </c>
    </row>
    <row r="128" spans="2:21">
      <c r="B128" s="29">
        <v>125</v>
      </c>
      <c r="C128" s="40">
        <f t="shared" si="4"/>
        <v>0</v>
      </c>
      <c r="D128" s="51" t="e">
        <f>VLOOKUP(C128,PROTOKOŁY!$B$2:$D$300,3,FALSE)</f>
        <v>#N/A</v>
      </c>
      <c r="E128" s="28">
        <f t="shared" si="5"/>
        <v>2.4499999999999999E-5</v>
      </c>
      <c r="O128" s="27">
        <f t="shared" si="6"/>
        <v>24.0000134</v>
      </c>
      <c r="P128" t="str">
        <f>PROTOKOŁY!B126</f>
        <v>Kopeć Martyna</v>
      </c>
      <c r="R128" s="42">
        <f>PROTOKOŁY!L126</f>
        <v>24</v>
      </c>
      <c r="S128" s="42">
        <f t="shared" si="7"/>
        <v>24</v>
      </c>
      <c r="T128">
        <v>1.34E-5</v>
      </c>
      <c r="U128" s="12">
        <v>125</v>
      </c>
    </row>
    <row r="129" spans="2:21">
      <c r="B129" s="29">
        <v>126</v>
      </c>
      <c r="C129" s="40">
        <f t="shared" si="4"/>
        <v>0</v>
      </c>
      <c r="D129" s="51" t="e">
        <f>VLOOKUP(C129,PROTOKOŁY!$B$2:$D$300,3,FALSE)</f>
        <v>#N/A</v>
      </c>
      <c r="E129" s="28">
        <f t="shared" si="5"/>
        <v>2.44E-5</v>
      </c>
      <c r="O129" s="27">
        <f t="shared" si="6"/>
        <v>1.3499999999999999E-5</v>
      </c>
      <c r="P129" t="str">
        <f>PROTOKOŁY!B127</f>
        <v>SZKOŁA</v>
      </c>
      <c r="R129" s="42">
        <f>PROTOKOŁY!L127</f>
        <v>0</v>
      </c>
      <c r="S129" s="42">
        <f t="shared" si="7"/>
        <v>0</v>
      </c>
      <c r="T129">
        <v>1.3499999999999999E-5</v>
      </c>
      <c r="U129" s="12">
        <v>126</v>
      </c>
    </row>
    <row r="130" spans="2:21">
      <c r="B130" s="29">
        <v>127</v>
      </c>
      <c r="C130" s="40">
        <f t="shared" si="4"/>
        <v>0</v>
      </c>
      <c r="D130" s="51" t="e">
        <f>VLOOKUP(C130,PROTOKOŁY!$B$2:$D$300,3,FALSE)</f>
        <v>#N/A</v>
      </c>
      <c r="E130" s="28">
        <f t="shared" si="5"/>
        <v>2.4300000000000001E-5</v>
      </c>
      <c r="O130" s="27">
        <f t="shared" si="6"/>
        <v>34.500013600000003</v>
      </c>
      <c r="P130" t="str">
        <f>PROTOKOŁY!B128</f>
        <v>Tomicka Wiktoria</v>
      </c>
      <c r="R130" s="42">
        <f>PROTOKOŁY!L128</f>
        <v>34.5</v>
      </c>
      <c r="S130" s="42">
        <f t="shared" si="7"/>
        <v>34.5</v>
      </c>
      <c r="T130">
        <v>1.36E-5</v>
      </c>
      <c r="U130" s="12">
        <v>127</v>
      </c>
    </row>
    <row r="131" spans="2:21">
      <c r="B131" s="29">
        <v>128</v>
      </c>
      <c r="C131" s="40">
        <f t="shared" si="4"/>
        <v>0</v>
      </c>
      <c r="D131" s="51" t="e">
        <f>VLOOKUP(C131,PROTOKOŁY!$B$2:$D$300,3,FALSE)</f>
        <v>#N/A</v>
      </c>
      <c r="E131" s="28">
        <f t="shared" si="5"/>
        <v>2.4199999999999999E-5</v>
      </c>
      <c r="O131" s="27">
        <f t="shared" si="6"/>
        <v>26.5000137</v>
      </c>
      <c r="P131" t="str">
        <f>PROTOKOŁY!B129</f>
        <v>Wiśniewska Weronika</v>
      </c>
      <c r="R131" s="42">
        <f>PROTOKOŁY!L129</f>
        <v>26.5</v>
      </c>
      <c r="S131" s="42">
        <f t="shared" si="7"/>
        <v>26.5</v>
      </c>
      <c r="T131">
        <v>1.3699999999999999E-5</v>
      </c>
      <c r="U131" s="12">
        <v>128</v>
      </c>
    </row>
    <row r="132" spans="2:21">
      <c r="B132" s="29">
        <v>129</v>
      </c>
      <c r="C132" s="40">
        <f t="shared" ref="C132:C195" si="8">VLOOKUP(E132,O$4:P$260,2,FALSE)</f>
        <v>0</v>
      </c>
      <c r="D132" s="51" t="e">
        <f>VLOOKUP(C132,PROTOKOŁY!$B$2:$D$300,3,FALSE)</f>
        <v>#N/A</v>
      </c>
      <c r="E132" s="28">
        <f t="shared" si="5"/>
        <v>2.41E-5</v>
      </c>
      <c r="O132" s="27">
        <f t="shared" si="6"/>
        <v>15.5000138</v>
      </c>
      <c r="P132" t="str">
        <f>PROTOKOŁY!B130</f>
        <v>Kowalska Natalia</v>
      </c>
      <c r="R132" s="42">
        <f>PROTOKOŁY!L130</f>
        <v>15.5</v>
      </c>
      <c r="S132" s="42">
        <f t="shared" si="7"/>
        <v>15.5</v>
      </c>
      <c r="T132">
        <v>1.38E-5</v>
      </c>
      <c r="U132" s="12">
        <v>129</v>
      </c>
    </row>
    <row r="133" spans="2:21">
      <c r="B133" s="29">
        <v>130</v>
      </c>
      <c r="C133" s="40">
        <f t="shared" si="8"/>
        <v>0</v>
      </c>
      <c r="D133" s="51" t="e">
        <f>VLOOKUP(C133,PROTOKOŁY!$B$2:$D$300,3,FALSE)</f>
        <v>#N/A</v>
      </c>
      <c r="E133" s="28">
        <f t="shared" ref="E133:E196" si="9">LARGE(O$4:O$260,U133)</f>
        <v>2.4000000000000001E-5</v>
      </c>
      <c r="O133" s="27">
        <f t="shared" ref="O133:O196" si="10">S133+T133</f>
        <v>21.000013899999999</v>
      </c>
      <c r="P133" t="str">
        <f>PROTOKOŁY!B131</f>
        <v>Wekwert Katarzyna</v>
      </c>
      <c r="R133" s="42">
        <f>PROTOKOŁY!L131</f>
        <v>21</v>
      </c>
      <c r="S133" s="42">
        <f t="shared" ref="S133:S196" si="11">R133</f>
        <v>21</v>
      </c>
      <c r="T133">
        <v>1.3900000000000001E-5</v>
      </c>
      <c r="U133" s="12">
        <v>130</v>
      </c>
    </row>
    <row r="134" spans="2:21">
      <c r="B134" s="29">
        <v>131</v>
      </c>
      <c r="C134" s="40">
        <f t="shared" si="8"/>
        <v>0</v>
      </c>
      <c r="D134" s="51" t="e">
        <f>VLOOKUP(C134,PROTOKOŁY!$B$2:$D$300,3,FALSE)</f>
        <v>#N/A</v>
      </c>
      <c r="E134" s="28">
        <f t="shared" si="9"/>
        <v>2.3899999999999998E-5</v>
      </c>
      <c r="O134" s="27">
        <f t="shared" si="10"/>
        <v>12.000014</v>
      </c>
      <c r="P134" t="str">
        <f>PROTOKOŁY!B132</f>
        <v>Pawlak Adrianna</v>
      </c>
      <c r="R134" s="42">
        <f>PROTOKOŁY!L132</f>
        <v>12</v>
      </c>
      <c r="S134" s="42">
        <f t="shared" si="11"/>
        <v>12</v>
      </c>
      <c r="T134">
        <v>1.4E-5</v>
      </c>
      <c r="U134" s="12">
        <v>131</v>
      </c>
    </row>
    <row r="135" spans="2:21">
      <c r="B135" s="29">
        <v>132</v>
      </c>
      <c r="C135" s="40">
        <f t="shared" si="8"/>
        <v>0</v>
      </c>
      <c r="D135" s="51" t="e">
        <f>VLOOKUP(C135,PROTOKOŁY!$B$2:$D$300,3,FALSE)</f>
        <v>#N/A</v>
      </c>
      <c r="E135" s="28">
        <f t="shared" si="9"/>
        <v>2.3799999999999999E-5</v>
      </c>
      <c r="O135" s="27">
        <f t="shared" si="10"/>
        <v>1.4100000000000001E-5</v>
      </c>
      <c r="P135">
        <f>PROTOKOŁY!B133</f>
        <v>0</v>
      </c>
      <c r="R135" s="42">
        <f>PROTOKOŁY!L133</f>
        <v>0</v>
      </c>
      <c r="S135" s="42">
        <f t="shared" si="11"/>
        <v>0</v>
      </c>
      <c r="T135">
        <v>1.4100000000000001E-5</v>
      </c>
      <c r="U135" s="12">
        <v>132</v>
      </c>
    </row>
    <row r="136" spans="2:21">
      <c r="B136" s="29">
        <v>133</v>
      </c>
      <c r="C136" s="40">
        <f t="shared" si="8"/>
        <v>0</v>
      </c>
      <c r="D136" s="51" t="e">
        <f>VLOOKUP(C136,PROTOKOŁY!$B$2:$D$300,3,FALSE)</f>
        <v>#N/A</v>
      </c>
      <c r="E136" s="28">
        <f t="shared" si="9"/>
        <v>2.37E-5</v>
      </c>
      <c r="O136" s="27">
        <f t="shared" si="10"/>
        <v>1.42E-5</v>
      </c>
      <c r="P136" t="str">
        <f>PROTOKOŁY!B134</f>
        <v>SZKOŁA</v>
      </c>
      <c r="R136" s="42">
        <f>PROTOKOŁY!L134</f>
        <v>0</v>
      </c>
      <c r="S136" s="42">
        <f t="shared" si="11"/>
        <v>0</v>
      </c>
      <c r="T136">
        <v>1.42E-5</v>
      </c>
      <c r="U136" s="12">
        <v>133</v>
      </c>
    </row>
    <row r="137" spans="2:21">
      <c r="B137" s="29">
        <v>134</v>
      </c>
      <c r="C137" s="40">
        <f t="shared" si="8"/>
        <v>0</v>
      </c>
      <c r="D137" s="51" t="e">
        <f>VLOOKUP(C137,PROTOKOŁY!$B$2:$D$300,3,FALSE)</f>
        <v>#N/A</v>
      </c>
      <c r="E137" s="28">
        <f t="shared" si="9"/>
        <v>2.3600000000000001E-5</v>
      </c>
      <c r="O137" s="27">
        <f t="shared" si="10"/>
        <v>1.43E-5</v>
      </c>
      <c r="P137">
        <f>PROTOKOŁY!B135</f>
        <v>0</v>
      </c>
      <c r="R137" s="42">
        <f>PROTOKOŁY!L135</f>
        <v>0</v>
      </c>
      <c r="S137" s="42">
        <f t="shared" si="11"/>
        <v>0</v>
      </c>
      <c r="T137">
        <v>1.43E-5</v>
      </c>
      <c r="U137" s="12">
        <v>134</v>
      </c>
    </row>
    <row r="138" spans="2:21">
      <c r="B138" s="29">
        <v>135</v>
      </c>
      <c r="C138" s="40">
        <f t="shared" si="8"/>
        <v>0</v>
      </c>
      <c r="D138" s="51" t="e">
        <f>VLOOKUP(C138,PROTOKOŁY!$B$2:$D$300,3,FALSE)</f>
        <v>#N/A</v>
      </c>
      <c r="E138" s="28">
        <f t="shared" si="9"/>
        <v>2.3499999999999999E-5</v>
      </c>
      <c r="O138" s="27">
        <f t="shared" si="10"/>
        <v>1.4399999999999999E-5</v>
      </c>
      <c r="P138">
        <f>PROTOKOŁY!B136</f>
        <v>0</v>
      </c>
      <c r="R138" s="42">
        <f>PROTOKOŁY!L136</f>
        <v>0</v>
      </c>
      <c r="S138" s="42">
        <f t="shared" si="11"/>
        <v>0</v>
      </c>
      <c r="T138">
        <v>1.4399999999999999E-5</v>
      </c>
      <c r="U138" s="12">
        <v>135</v>
      </c>
    </row>
    <row r="139" spans="2:21">
      <c r="B139" s="29">
        <v>136</v>
      </c>
      <c r="C139" s="40">
        <f t="shared" si="8"/>
        <v>0</v>
      </c>
      <c r="D139" s="51" t="e">
        <f>VLOOKUP(C139,PROTOKOŁY!$B$2:$D$300,3,FALSE)</f>
        <v>#N/A</v>
      </c>
      <c r="E139" s="28">
        <f t="shared" si="9"/>
        <v>2.34E-5</v>
      </c>
      <c r="O139" s="27">
        <f t="shared" si="10"/>
        <v>1.45E-5</v>
      </c>
      <c r="P139">
        <f>PROTOKOŁY!B137</f>
        <v>0</v>
      </c>
      <c r="R139" s="42">
        <f>PROTOKOŁY!L137</f>
        <v>0</v>
      </c>
      <c r="S139" s="42">
        <f t="shared" si="11"/>
        <v>0</v>
      </c>
      <c r="T139">
        <v>1.45E-5</v>
      </c>
      <c r="U139" s="12">
        <v>136</v>
      </c>
    </row>
    <row r="140" spans="2:21">
      <c r="B140" s="29">
        <v>137</v>
      </c>
      <c r="C140" s="40">
        <f t="shared" si="8"/>
        <v>0</v>
      </c>
      <c r="D140" s="51" t="e">
        <f>VLOOKUP(C140,PROTOKOŁY!$B$2:$D$300,3,FALSE)</f>
        <v>#N/A</v>
      </c>
      <c r="E140" s="28">
        <f t="shared" si="9"/>
        <v>2.3300000000000001E-5</v>
      </c>
      <c r="O140" s="27">
        <f t="shared" si="10"/>
        <v>1.4599999999999999E-5</v>
      </c>
      <c r="P140">
        <f>PROTOKOŁY!B138</f>
        <v>0</v>
      </c>
      <c r="R140" s="42">
        <f>PROTOKOŁY!L138</f>
        <v>0</v>
      </c>
      <c r="S140" s="42">
        <f t="shared" si="11"/>
        <v>0</v>
      </c>
      <c r="T140">
        <v>1.4599999999999999E-5</v>
      </c>
      <c r="U140" s="12">
        <v>137</v>
      </c>
    </row>
    <row r="141" spans="2:21">
      <c r="B141" s="29">
        <v>138</v>
      </c>
      <c r="C141" s="40">
        <f t="shared" si="8"/>
        <v>0</v>
      </c>
      <c r="D141" s="51" t="e">
        <f>VLOOKUP(C141,PROTOKOŁY!$B$2:$D$300,3,FALSE)</f>
        <v>#N/A</v>
      </c>
      <c r="E141" s="28">
        <f t="shared" si="9"/>
        <v>2.3199999999999998E-5</v>
      </c>
      <c r="O141" s="27">
        <f t="shared" si="10"/>
        <v>1.47E-5</v>
      </c>
      <c r="P141">
        <f>PROTOKOŁY!B139</f>
        <v>0</v>
      </c>
      <c r="R141" s="42">
        <f>PROTOKOŁY!L139</f>
        <v>0</v>
      </c>
      <c r="S141" s="42">
        <f t="shared" si="11"/>
        <v>0</v>
      </c>
      <c r="T141">
        <v>1.47E-5</v>
      </c>
      <c r="U141" s="12">
        <v>138</v>
      </c>
    </row>
    <row r="142" spans="2:21">
      <c r="B142" s="29">
        <v>139</v>
      </c>
      <c r="C142" s="40">
        <f t="shared" si="8"/>
        <v>0</v>
      </c>
      <c r="D142" s="51" t="e">
        <f>VLOOKUP(C142,PROTOKOŁY!$B$2:$D$300,3,FALSE)</f>
        <v>#N/A</v>
      </c>
      <c r="E142" s="28">
        <f t="shared" si="9"/>
        <v>2.3099999999999999E-5</v>
      </c>
      <c r="O142" s="27">
        <f t="shared" si="10"/>
        <v>1.4800000000000001E-5</v>
      </c>
      <c r="P142">
        <f>PROTOKOŁY!B140</f>
        <v>0</v>
      </c>
      <c r="R142" s="42">
        <f>PROTOKOŁY!L140</f>
        <v>0</v>
      </c>
      <c r="S142" s="42">
        <f t="shared" si="11"/>
        <v>0</v>
      </c>
      <c r="T142">
        <v>1.4800000000000001E-5</v>
      </c>
      <c r="U142" s="12">
        <v>139</v>
      </c>
    </row>
    <row r="143" spans="2:21">
      <c r="B143" s="29">
        <v>140</v>
      </c>
      <c r="C143" s="40">
        <f t="shared" si="8"/>
        <v>0</v>
      </c>
      <c r="D143" s="51" t="e">
        <f>VLOOKUP(C143,PROTOKOŁY!$B$2:$D$300,3,FALSE)</f>
        <v>#N/A</v>
      </c>
      <c r="E143" s="28">
        <f t="shared" si="9"/>
        <v>2.3E-5</v>
      </c>
      <c r="O143" s="27">
        <f t="shared" si="10"/>
        <v>1.49E-5</v>
      </c>
      <c r="P143">
        <f>PROTOKOŁY!B141</f>
        <v>0</v>
      </c>
      <c r="R143" s="42">
        <f>PROTOKOŁY!L141</f>
        <v>0</v>
      </c>
      <c r="S143" s="42">
        <f t="shared" si="11"/>
        <v>0</v>
      </c>
      <c r="T143">
        <v>1.49E-5</v>
      </c>
      <c r="U143" s="12">
        <v>140</v>
      </c>
    </row>
    <row r="144" spans="2:21">
      <c r="B144" s="29">
        <v>141</v>
      </c>
      <c r="C144" s="40">
        <f t="shared" si="8"/>
        <v>0</v>
      </c>
      <c r="D144" s="51" t="e">
        <f>VLOOKUP(C144,PROTOKOŁY!$B$2:$D$300,3,FALSE)</f>
        <v>#N/A</v>
      </c>
      <c r="E144" s="28">
        <f t="shared" si="9"/>
        <v>2.2900000000000001E-5</v>
      </c>
      <c r="O144" s="27">
        <f t="shared" si="10"/>
        <v>1.5E-5</v>
      </c>
      <c r="P144">
        <f>PROTOKOŁY!B142</f>
        <v>0</v>
      </c>
      <c r="R144" s="42">
        <f>PROTOKOŁY!L142</f>
        <v>0</v>
      </c>
      <c r="S144" s="42">
        <f t="shared" si="11"/>
        <v>0</v>
      </c>
      <c r="T144">
        <v>1.5E-5</v>
      </c>
      <c r="U144" s="12">
        <v>141</v>
      </c>
    </row>
    <row r="145" spans="2:21">
      <c r="B145" s="29">
        <v>142</v>
      </c>
      <c r="C145" s="40">
        <f t="shared" si="8"/>
        <v>0</v>
      </c>
      <c r="D145" s="51" t="e">
        <f>VLOOKUP(C145,PROTOKOŁY!$B$2:$D$300,3,FALSE)</f>
        <v>#N/A</v>
      </c>
      <c r="E145" s="28">
        <f t="shared" si="9"/>
        <v>2.2799999999999999E-5</v>
      </c>
      <c r="O145" s="27">
        <f t="shared" si="10"/>
        <v>1.5099999999999999E-5</v>
      </c>
      <c r="P145">
        <f>PROTOKOŁY!B143</f>
        <v>0</v>
      </c>
      <c r="R145" s="42">
        <f>PROTOKOŁY!L143</f>
        <v>0</v>
      </c>
      <c r="S145" s="42">
        <f t="shared" si="11"/>
        <v>0</v>
      </c>
      <c r="T145">
        <v>1.5099999999999999E-5</v>
      </c>
      <c r="U145" s="12">
        <v>142</v>
      </c>
    </row>
    <row r="146" spans="2:21">
      <c r="B146" s="29">
        <v>143</v>
      </c>
      <c r="C146" s="40">
        <f t="shared" si="8"/>
        <v>0</v>
      </c>
      <c r="D146" s="51" t="e">
        <f>VLOOKUP(C146,PROTOKOŁY!$B$2:$D$300,3,FALSE)</f>
        <v>#N/A</v>
      </c>
      <c r="E146" s="28">
        <f t="shared" si="9"/>
        <v>2.27E-5</v>
      </c>
      <c r="O146" s="27">
        <f t="shared" si="10"/>
        <v>1.52E-5</v>
      </c>
      <c r="P146">
        <f>PROTOKOŁY!B144</f>
        <v>0</v>
      </c>
      <c r="R146" s="42">
        <f>PROTOKOŁY!L144</f>
        <v>0</v>
      </c>
      <c r="S146" s="42">
        <f t="shared" si="11"/>
        <v>0</v>
      </c>
      <c r="T146">
        <v>1.52E-5</v>
      </c>
      <c r="U146" s="12">
        <v>143</v>
      </c>
    </row>
    <row r="147" spans="2:21">
      <c r="B147" s="29">
        <v>144</v>
      </c>
      <c r="C147" s="40">
        <f t="shared" si="8"/>
        <v>0</v>
      </c>
      <c r="D147" s="51" t="e">
        <f>VLOOKUP(C147,PROTOKOŁY!$B$2:$D$300,3,FALSE)</f>
        <v>#N/A</v>
      </c>
      <c r="E147" s="28">
        <f t="shared" si="9"/>
        <v>2.26E-5</v>
      </c>
      <c r="O147" s="27">
        <f t="shared" si="10"/>
        <v>1.5299999999999999E-5</v>
      </c>
      <c r="P147">
        <f>PROTOKOŁY!B145</f>
        <v>0</v>
      </c>
      <c r="R147" s="42">
        <f>PROTOKOŁY!L145</f>
        <v>0</v>
      </c>
      <c r="S147" s="42">
        <f t="shared" si="11"/>
        <v>0</v>
      </c>
      <c r="T147">
        <v>1.5299999999999999E-5</v>
      </c>
      <c r="U147" s="12">
        <v>144</v>
      </c>
    </row>
    <row r="148" spans="2:21">
      <c r="B148" s="29">
        <v>145</v>
      </c>
      <c r="C148" s="40">
        <f t="shared" si="8"/>
        <v>0</v>
      </c>
      <c r="D148" s="51" t="e">
        <f>VLOOKUP(C148,PROTOKOŁY!$B$2:$D$300,3,FALSE)</f>
        <v>#N/A</v>
      </c>
      <c r="E148" s="28">
        <f t="shared" si="9"/>
        <v>2.2499999999999998E-5</v>
      </c>
      <c r="O148" s="27">
        <f t="shared" si="10"/>
        <v>1.5399999999999998E-5</v>
      </c>
      <c r="P148">
        <f>PROTOKOŁY!B146</f>
        <v>0</v>
      </c>
      <c r="R148" s="42">
        <f>PROTOKOŁY!L146</f>
        <v>0</v>
      </c>
      <c r="S148" s="42">
        <f t="shared" si="11"/>
        <v>0</v>
      </c>
      <c r="T148">
        <v>1.5399999999999998E-5</v>
      </c>
      <c r="U148" s="12">
        <v>145</v>
      </c>
    </row>
    <row r="149" spans="2:21">
      <c r="B149" s="29">
        <v>146</v>
      </c>
      <c r="C149" s="40">
        <f t="shared" si="8"/>
        <v>0</v>
      </c>
      <c r="D149" s="51" t="e">
        <f>VLOOKUP(C149,PROTOKOŁY!$B$2:$D$300,3,FALSE)</f>
        <v>#N/A</v>
      </c>
      <c r="E149" s="28">
        <f t="shared" si="9"/>
        <v>2.2399999999999999E-5</v>
      </c>
      <c r="O149" s="27">
        <f t="shared" si="10"/>
        <v>1.5500000000000001E-5</v>
      </c>
      <c r="P149">
        <f>PROTOKOŁY!B147</f>
        <v>0</v>
      </c>
      <c r="R149" s="42">
        <f>PROTOKOŁY!L147</f>
        <v>0</v>
      </c>
      <c r="S149" s="42">
        <f t="shared" si="11"/>
        <v>0</v>
      </c>
      <c r="T149">
        <v>1.5500000000000001E-5</v>
      </c>
      <c r="U149" s="12">
        <v>146</v>
      </c>
    </row>
    <row r="150" spans="2:21">
      <c r="B150" s="29">
        <v>147</v>
      </c>
      <c r="C150" s="40">
        <f t="shared" si="8"/>
        <v>0</v>
      </c>
      <c r="D150" s="51" t="e">
        <f>VLOOKUP(C150,PROTOKOŁY!$B$2:$D$300,3,FALSE)</f>
        <v>#N/A</v>
      </c>
      <c r="E150" s="28">
        <f t="shared" si="9"/>
        <v>2.23E-5</v>
      </c>
      <c r="O150" s="27">
        <f t="shared" si="10"/>
        <v>1.56E-5</v>
      </c>
      <c r="P150">
        <f>PROTOKOŁY!B148</f>
        <v>0</v>
      </c>
      <c r="R150" s="42">
        <f>PROTOKOŁY!L148</f>
        <v>0</v>
      </c>
      <c r="S150" s="42">
        <f t="shared" si="11"/>
        <v>0</v>
      </c>
      <c r="T150">
        <v>1.56E-5</v>
      </c>
      <c r="U150" s="12">
        <v>147</v>
      </c>
    </row>
    <row r="151" spans="2:21">
      <c r="B151" s="29">
        <v>148</v>
      </c>
      <c r="C151" s="40">
        <f t="shared" si="8"/>
        <v>0</v>
      </c>
      <c r="D151" s="51" t="e">
        <f>VLOOKUP(C151,PROTOKOŁY!$B$2:$D$300,3,FALSE)</f>
        <v>#N/A</v>
      </c>
      <c r="E151" s="28">
        <f t="shared" si="9"/>
        <v>2.2200000000000001E-5</v>
      </c>
      <c r="O151" s="27">
        <f t="shared" si="10"/>
        <v>1.5699999999999999E-5</v>
      </c>
      <c r="P151">
        <f>PROTOKOŁY!B149</f>
        <v>0</v>
      </c>
      <c r="R151" s="42">
        <f>PROTOKOŁY!L149</f>
        <v>0</v>
      </c>
      <c r="S151" s="42">
        <f t="shared" si="11"/>
        <v>0</v>
      </c>
      <c r="T151">
        <v>1.5699999999999999E-5</v>
      </c>
      <c r="U151" s="12">
        <v>148</v>
      </c>
    </row>
    <row r="152" spans="2:21">
      <c r="B152" s="29">
        <v>149</v>
      </c>
      <c r="C152" s="40">
        <f t="shared" si="8"/>
        <v>0</v>
      </c>
      <c r="D152" s="51" t="e">
        <f>VLOOKUP(C152,PROTOKOŁY!$B$2:$D$300,3,FALSE)</f>
        <v>#N/A</v>
      </c>
      <c r="E152" s="28">
        <f t="shared" si="9"/>
        <v>2.2099999999999998E-5</v>
      </c>
      <c r="O152" s="27">
        <f t="shared" si="10"/>
        <v>1.5799999999999998E-5</v>
      </c>
      <c r="P152">
        <f>PROTOKOŁY!B150</f>
        <v>0</v>
      </c>
      <c r="R152" s="42">
        <f>PROTOKOŁY!L150</f>
        <v>0</v>
      </c>
      <c r="S152" s="42">
        <f t="shared" si="11"/>
        <v>0</v>
      </c>
      <c r="T152">
        <v>1.5799999999999998E-5</v>
      </c>
      <c r="U152" s="12">
        <v>149</v>
      </c>
    </row>
    <row r="153" spans="2:21">
      <c r="B153" s="29">
        <v>150</v>
      </c>
      <c r="C153" s="40">
        <f t="shared" si="8"/>
        <v>0</v>
      </c>
      <c r="D153" s="51" t="e">
        <f>VLOOKUP(C153,PROTOKOŁY!$B$2:$D$300,3,FALSE)</f>
        <v>#N/A</v>
      </c>
      <c r="E153" s="28">
        <f t="shared" si="9"/>
        <v>2.1999999999999999E-5</v>
      </c>
      <c r="O153" s="27">
        <f t="shared" si="10"/>
        <v>1.59E-5</v>
      </c>
      <c r="P153">
        <f>PROTOKOŁY!B151</f>
        <v>0</v>
      </c>
      <c r="R153" s="42">
        <f>PROTOKOŁY!L151</f>
        <v>0</v>
      </c>
      <c r="S153" s="42">
        <f t="shared" si="11"/>
        <v>0</v>
      </c>
      <c r="T153">
        <v>1.59E-5</v>
      </c>
      <c r="U153" s="12">
        <v>150</v>
      </c>
    </row>
    <row r="154" spans="2:21">
      <c r="B154" s="29">
        <v>151</v>
      </c>
      <c r="C154" s="40">
        <f t="shared" si="8"/>
        <v>0</v>
      </c>
      <c r="D154" s="51" t="e">
        <f>VLOOKUP(C154,PROTOKOŁY!$B$2:$D$300,3,FALSE)</f>
        <v>#N/A</v>
      </c>
      <c r="E154" s="28">
        <f t="shared" si="9"/>
        <v>2.19E-5</v>
      </c>
      <c r="O154" s="27">
        <f t="shared" si="10"/>
        <v>1.5999999999999999E-5</v>
      </c>
      <c r="P154">
        <f>PROTOKOŁY!B152</f>
        <v>0</v>
      </c>
      <c r="R154" s="42">
        <f>PROTOKOŁY!L152</f>
        <v>0</v>
      </c>
      <c r="S154" s="42">
        <f t="shared" si="11"/>
        <v>0</v>
      </c>
      <c r="T154">
        <v>1.5999999999999999E-5</v>
      </c>
      <c r="U154" s="12">
        <v>151</v>
      </c>
    </row>
    <row r="155" spans="2:21">
      <c r="B155" s="29">
        <v>152</v>
      </c>
      <c r="C155" s="40">
        <f t="shared" si="8"/>
        <v>0</v>
      </c>
      <c r="D155" s="51" t="e">
        <f>VLOOKUP(C155,PROTOKOŁY!$B$2:$D$300,3,FALSE)</f>
        <v>#N/A</v>
      </c>
      <c r="E155" s="28">
        <f t="shared" si="9"/>
        <v>2.1799999999999998E-5</v>
      </c>
      <c r="O155" s="27">
        <f t="shared" si="10"/>
        <v>1.6099999999999998E-5</v>
      </c>
      <c r="P155">
        <f>PROTOKOŁY!B153</f>
        <v>0</v>
      </c>
      <c r="R155" s="42">
        <f>PROTOKOŁY!L153</f>
        <v>0</v>
      </c>
      <c r="S155" s="42">
        <f t="shared" si="11"/>
        <v>0</v>
      </c>
      <c r="T155">
        <v>1.6099999999999998E-5</v>
      </c>
      <c r="U155" s="12">
        <v>152</v>
      </c>
    </row>
    <row r="156" spans="2:21">
      <c r="B156" s="29">
        <v>153</v>
      </c>
      <c r="C156" s="40">
        <f t="shared" si="8"/>
        <v>0</v>
      </c>
      <c r="D156" s="51" t="e">
        <f>VLOOKUP(C156,PROTOKOŁY!$B$2:$D$300,3,FALSE)</f>
        <v>#N/A</v>
      </c>
      <c r="E156" s="28">
        <f t="shared" si="9"/>
        <v>2.1699999999999999E-5</v>
      </c>
      <c r="O156" s="27">
        <f t="shared" si="10"/>
        <v>1.6200000000000001E-5</v>
      </c>
      <c r="P156">
        <f>PROTOKOŁY!B154</f>
        <v>0</v>
      </c>
      <c r="R156" s="42">
        <f>PROTOKOŁY!L154</f>
        <v>0</v>
      </c>
      <c r="S156" s="42">
        <f t="shared" si="11"/>
        <v>0</v>
      </c>
      <c r="T156">
        <v>1.6200000000000001E-5</v>
      </c>
      <c r="U156" s="12">
        <v>153</v>
      </c>
    </row>
    <row r="157" spans="2:21">
      <c r="B157" s="29">
        <v>154</v>
      </c>
      <c r="C157" s="40">
        <f t="shared" si="8"/>
        <v>0</v>
      </c>
      <c r="D157" s="51" t="e">
        <f>VLOOKUP(C157,PROTOKOŁY!$B$2:$D$300,3,FALSE)</f>
        <v>#N/A</v>
      </c>
      <c r="E157" s="28">
        <f t="shared" si="9"/>
        <v>2.16E-5</v>
      </c>
      <c r="O157" s="27">
        <f t="shared" si="10"/>
        <v>1.63E-5</v>
      </c>
      <c r="P157">
        <f>PROTOKOŁY!B155</f>
        <v>0</v>
      </c>
      <c r="R157" s="42">
        <f>PROTOKOŁY!L155</f>
        <v>0</v>
      </c>
      <c r="S157" s="42">
        <f t="shared" si="11"/>
        <v>0</v>
      </c>
      <c r="T157">
        <v>1.63E-5</v>
      </c>
      <c r="U157" s="12">
        <v>154</v>
      </c>
    </row>
    <row r="158" spans="2:21">
      <c r="B158" s="29">
        <v>155</v>
      </c>
      <c r="C158" s="40">
        <f t="shared" si="8"/>
        <v>0</v>
      </c>
      <c r="D158" s="51" t="e">
        <f>VLOOKUP(C158,PROTOKOŁY!$B$2:$D$300,3,FALSE)</f>
        <v>#N/A</v>
      </c>
      <c r="E158" s="28">
        <f t="shared" si="9"/>
        <v>2.1500000000000001E-5</v>
      </c>
      <c r="O158" s="27">
        <f t="shared" si="10"/>
        <v>1.6399999999999999E-5</v>
      </c>
      <c r="P158">
        <f>PROTOKOŁY!B156</f>
        <v>0</v>
      </c>
      <c r="R158" s="42">
        <f>PROTOKOŁY!L156</f>
        <v>0</v>
      </c>
      <c r="S158" s="42">
        <f t="shared" si="11"/>
        <v>0</v>
      </c>
      <c r="T158">
        <v>1.6399999999999999E-5</v>
      </c>
      <c r="U158" s="12">
        <v>155</v>
      </c>
    </row>
    <row r="159" spans="2:21">
      <c r="B159" s="29">
        <v>156</v>
      </c>
      <c r="C159" s="40">
        <f t="shared" si="8"/>
        <v>0</v>
      </c>
      <c r="D159" s="51" t="e">
        <f>VLOOKUP(C159,PROTOKOŁY!$B$2:$D$300,3,FALSE)</f>
        <v>#N/A</v>
      </c>
      <c r="E159" s="28">
        <f t="shared" si="9"/>
        <v>2.1399999999999998E-5</v>
      </c>
      <c r="O159" s="27">
        <f t="shared" si="10"/>
        <v>1.6500000000000001E-5</v>
      </c>
      <c r="P159">
        <f>PROTOKOŁY!B157</f>
        <v>0</v>
      </c>
      <c r="R159" s="42">
        <f>PROTOKOŁY!L157</f>
        <v>0</v>
      </c>
      <c r="S159" s="42">
        <f t="shared" si="11"/>
        <v>0</v>
      </c>
      <c r="T159">
        <v>1.6500000000000001E-5</v>
      </c>
      <c r="U159" s="12">
        <v>156</v>
      </c>
    </row>
    <row r="160" spans="2:21">
      <c r="B160" s="29">
        <v>157</v>
      </c>
      <c r="C160" s="40">
        <f t="shared" si="8"/>
        <v>0</v>
      </c>
      <c r="D160" s="51" t="e">
        <f>VLOOKUP(C160,PROTOKOŁY!$B$2:$D$300,3,FALSE)</f>
        <v>#N/A</v>
      </c>
      <c r="E160" s="28">
        <f t="shared" si="9"/>
        <v>2.1299999999999999E-5</v>
      </c>
      <c r="O160" s="27">
        <f t="shared" si="10"/>
        <v>1.66E-5</v>
      </c>
      <c r="P160">
        <f>PROTOKOŁY!B158</f>
        <v>0</v>
      </c>
      <c r="R160" s="42">
        <f>PROTOKOŁY!L158</f>
        <v>0</v>
      </c>
      <c r="S160" s="42">
        <f t="shared" si="11"/>
        <v>0</v>
      </c>
      <c r="T160">
        <v>1.66E-5</v>
      </c>
      <c r="U160" s="12">
        <v>157</v>
      </c>
    </row>
    <row r="161" spans="2:21">
      <c r="B161" s="29">
        <v>158</v>
      </c>
      <c r="C161" s="40">
        <f t="shared" si="8"/>
        <v>0</v>
      </c>
      <c r="D161" s="51" t="e">
        <f>VLOOKUP(C161,PROTOKOŁY!$B$2:$D$300,3,FALSE)</f>
        <v>#N/A</v>
      </c>
      <c r="E161" s="28">
        <f t="shared" si="9"/>
        <v>2.12E-5</v>
      </c>
      <c r="O161" s="27">
        <f t="shared" si="10"/>
        <v>1.6699999999999999E-5</v>
      </c>
      <c r="P161">
        <f>PROTOKOŁY!B159</f>
        <v>0</v>
      </c>
      <c r="R161" s="42">
        <f>PROTOKOŁY!L159</f>
        <v>0</v>
      </c>
      <c r="S161" s="42">
        <f t="shared" si="11"/>
        <v>0</v>
      </c>
      <c r="T161">
        <v>1.6699999999999999E-5</v>
      </c>
      <c r="U161" s="12">
        <v>158</v>
      </c>
    </row>
    <row r="162" spans="2:21">
      <c r="B162" s="29">
        <v>159</v>
      </c>
      <c r="C162" s="40">
        <f t="shared" si="8"/>
        <v>0</v>
      </c>
      <c r="D162" s="51" t="e">
        <f>VLOOKUP(C162,PROTOKOŁY!$B$2:$D$300,3,FALSE)</f>
        <v>#N/A</v>
      </c>
      <c r="E162" s="28">
        <f t="shared" si="9"/>
        <v>2.1100000000000001E-5</v>
      </c>
      <c r="O162" s="27">
        <f t="shared" si="10"/>
        <v>1.6799999999999998E-5</v>
      </c>
      <c r="P162">
        <f>PROTOKOŁY!B160</f>
        <v>0</v>
      </c>
      <c r="R162" s="42">
        <f>PROTOKOŁY!L160</f>
        <v>0</v>
      </c>
      <c r="S162" s="42">
        <f t="shared" si="11"/>
        <v>0</v>
      </c>
      <c r="T162">
        <v>1.6799999999999998E-5</v>
      </c>
      <c r="U162" s="12">
        <v>159</v>
      </c>
    </row>
    <row r="163" spans="2:21">
      <c r="B163" s="29">
        <v>160</v>
      </c>
      <c r="C163" s="40">
        <f t="shared" si="8"/>
        <v>0</v>
      </c>
      <c r="D163" s="51" t="e">
        <f>VLOOKUP(C163,PROTOKOŁY!$B$2:$D$300,3,FALSE)</f>
        <v>#N/A</v>
      </c>
      <c r="E163" s="28">
        <f t="shared" si="9"/>
        <v>2.0999999999999999E-5</v>
      </c>
      <c r="O163" s="27">
        <f t="shared" si="10"/>
        <v>1.6900000000000001E-5</v>
      </c>
      <c r="P163">
        <f>PROTOKOŁY!B161</f>
        <v>0</v>
      </c>
      <c r="R163" s="42">
        <f>PROTOKOŁY!L161</f>
        <v>0</v>
      </c>
      <c r="S163" s="42">
        <f t="shared" si="11"/>
        <v>0</v>
      </c>
      <c r="T163">
        <v>1.6900000000000001E-5</v>
      </c>
      <c r="U163" s="12">
        <v>160</v>
      </c>
    </row>
    <row r="164" spans="2:21">
      <c r="B164" s="29">
        <v>161</v>
      </c>
      <c r="C164" s="40">
        <f t="shared" si="8"/>
        <v>0</v>
      </c>
      <c r="D164" s="51" t="e">
        <f>VLOOKUP(C164,PROTOKOŁY!$B$2:$D$300,3,FALSE)</f>
        <v>#N/A</v>
      </c>
      <c r="E164" s="28">
        <f t="shared" si="9"/>
        <v>2.09E-5</v>
      </c>
      <c r="O164" s="27">
        <f t="shared" si="10"/>
        <v>1.7E-5</v>
      </c>
      <c r="P164">
        <f>PROTOKOŁY!B162</f>
        <v>0</v>
      </c>
      <c r="R164" s="42">
        <f>PROTOKOŁY!L162</f>
        <v>0</v>
      </c>
      <c r="S164" s="42">
        <f t="shared" si="11"/>
        <v>0</v>
      </c>
      <c r="T164">
        <v>1.7E-5</v>
      </c>
      <c r="U164" s="12">
        <v>161</v>
      </c>
    </row>
    <row r="165" spans="2:21">
      <c r="B165" s="29">
        <v>162</v>
      </c>
      <c r="C165" s="40">
        <f t="shared" si="8"/>
        <v>0</v>
      </c>
      <c r="D165" s="51" t="e">
        <f>VLOOKUP(C165,PROTOKOŁY!$B$2:$D$300,3,FALSE)</f>
        <v>#N/A</v>
      </c>
      <c r="E165" s="28">
        <f t="shared" si="9"/>
        <v>2.0800000000000001E-5</v>
      </c>
      <c r="O165" s="27">
        <f t="shared" si="10"/>
        <v>1.7099999999999999E-5</v>
      </c>
      <c r="P165">
        <f>PROTOKOŁY!B163</f>
        <v>0</v>
      </c>
      <c r="R165" s="42">
        <f>PROTOKOŁY!L163</f>
        <v>0</v>
      </c>
      <c r="S165" s="42">
        <f t="shared" si="11"/>
        <v>0</v>
      </c>
      <c r="T165">
        <v>1.7099999999999999E-5</v>
      </c>
      <c r="U165" s="12">
        <v>162</v>
      </c>
    </row>
    <row r="166" spans="2:21">
      <c r="B166" s="29">
        <v>163</v>
      </c>
      <c r="C166" s="40">
        <f t="shared" si="8"/>
        <v>0</v>
      </c>
      <c r="D166" s="51" t="e">
        <f>VLOOKUP(C166,PROTOKOŁY!$B$2:$D$300,3,FALSE)</f>
        <v>#N/A</v>
      </c>
      <c r="E166" s="28">
        <f t="shared" si="9"/>
        <v>2.0699999999999998E-5</v>
      </c>
      <c r="O166" s="27">
        <f t="shared" si="10"/>
        <v>1.7200000000000001E-5</v>
      </c>
      <c r="P166">
        <f>PROTOKOŁY!B164</f>
        <v>0</v>
      </c>
      <c r="R166" s="42">
        <f>PROTOKOŁY!L164</f>
        <v>0</v>
      </c>
      <c r="S166" s="42">
        <f t="shared" si="11"/>
        <v>0</v>
      </c>
      <c r="T166">
        <v>1.7200000000000001E-5</v>
      </c>
      <c r="U166" s="12">
        <v>163</v>
      </c>
    </row>
    <row r="167" spans="2:21">
      <c r="B167" s="29">
        <v>164</v>
      </c>
      <c r="C167" s="40">
        <f t="shared" si="8"/>
        <v>0</v>
      </c>
      <c r="D167" s="51" t="e">
        <f>VLOOKUP(C167,PROTOKOŁY!$B$2:$D$300,3,FALSE)</f>
        <v>#N/A</v>
      </c>
      <c r="E167" s="28">
        <f t="shared" si="9"/>
        <v>2.0599999999999999E-5</v>
      </c>
      <c r="O167" s="27">
        <f t="shared" si="10"/>
        <v>1.73E-5</v>
      </c>
      <c r="P167">
        <f>PROTOKOŁY!B165</f>
        <v>0</v>
      </c>
      <c r="R167" s="42">
        <f>PROTOKOŁY!L165</f>
        <v>0</v>
      </c>
      <c r="S167" s="42">
        <f t="shared" si="11"/>
        <v>0</v>
      </c>
      <c r="T167">
        <v>1.73E-5</v>
      </c>
      <c r="U167" s="12">
        <v>164</v>
      </c>
    </row>
    <row r="168" spans="2:21">
      <c r="B168" s="29">
        <v>165</v>
      </c>
      <c r="C168" s="40">
        <f t="shared" si="8"/>
        <v>0</v>
      </c>
      <c r="D168" s="51" t="e">
        <f>VLOOKUP(C168,PROTOKOŁY!$B$2:$D$300,3,FALSE)</f>
        <v>#N/A</v>
      </c>
      <c r="E168" s="28">
        <f t="shared" si="9"/>
        <v>2.05E-5</v>
      </c>
      <c r="O168" s="27">
        <f t="shared" si="10"/>
        <v>1.7399999999999999E-5</v>
      </c>
      <c r="P168">
        <f>PROTOKOŁY!B166</f>
        <v>0</v>
      </c>
      <c r="R168" s="42">
        <f>PROTOKOŁY!L166</f>
        <v>0</v>
      </c>
      <c r="S168" s="42">
        <f t="shared" si="11"/>
        <v>0</v>
      </c>
      <c r="T168">
        <v>1.7399999999999999E-5</v>
      </c>
      <c r="U168" s="12">
        <v>165</v>
      </c>
    </row>
    <row r="169" spans="2:21">
      <c r="B169" s="29">
        <v>166</v>
      </c>
      <c r="C169" s="40">
        <f t="shared" si="8"/>
        <v>0</v>
      </c>
      <c r="D169" s="51" t="e">
        <f>VLOOKUP(C169,PROTOKOŁY!$B$2:$D$300,3,FALSE)</f>
        <v>#N/A</v>
      </c>
      <c r="E169" s="28">
        <f t="shared" si="9"/>
        <v>2.0400000000000001E-5</v>
      </c>
      <c r="O169" s="27">
        <f t="shared" si="10"/>
        <v>1.7499999999999998E-5</v>
      </c>
      <c r="P169">
        <f>PROTOKOŁY!B167</f>
        <v>0</v>
      </c>
      <c r="R169" s="42">
        <f>PROTOKOŁY!L167</f>
        <v>0</v>
      </c>
      <c r="S169" s="42">
        <f t="shared" si="11"/>
        <v>0</v>
      </c>
      <c r="T169">
        <v>1.7499999999999998E-5</v>
      </c>
      <c r="U169" s="12">
        <v>166</v>
      </c>
    </row>
    <row r="170" spans="2:21">
      <c r="B170" s="29">
        <v>167</v>
      </c>
      <c r="C170" s="40">
        <f t="shared" si="8"/>
        <v>0</v>
      </c>
      <c r="D170" s="51" t="e">
        <f>VLOOKUP(C170,PROTOKOŁY!$B$2:$D$300,3,FALSE)</f>
        <v>#N/A</v>
      </c>
      <c r="E170" s="28">
        <f t="shared" si="9"/>
        <v>2.0299999999999999E-5</v>
      </c>
      <c r="O170" s="27">
        <f t="shared" si="10"/>
        <v>1.7600000000000001E-5</v>
      </c>
      <c r="P170">
        <f>PROTOKOŁY!B168</f>
        <v>0</v>
      </c>
      <c r="R170" s="42">
        <f>PROTOKOŁY!L168</f>
        <v>0</v>
      </c>
      <c r="S170" s="42">
        <f t="shared" si="11"/>
        <v>0</v>
      </c>
      <c r="T170">
        <v>1.7600000000000001E-5</v>
      </c>
      <c r="U170" s="12">
        <v>167</v>
      </c>
    </row>
    <row r="171" spans="2:21">
      <c r="B171" s="29">
        <v>168</v>
      </c>
      <c r="C171" s="40">
        <f t="shared" si="8"/>
        <v>0</v>
      </c>
      <c r="D171" s="51" t="e">
        <f>VLOOKUP(C171,PROTOKOŁY!$B$2:$D$300,3,FALSE)</f>
        <v>#N/A</v>
      </c>
      <c r="E171" s="28">
        <f t="shared" si="9"/>
        <v>2.02E-5</v>
      </c>
      <c r="O171" s="27">
        <f t="shared" si="10"/>
        <v>1.77E-5</v>
      </c>
      <c r="P171">
        <f>PROTOKOŁY!B169</f>
        <v>0</v>
      </c>
      <c r="R171" s="42">
        <f>PROTOKOŁY!L169</f>
        <v>0</v>
      </c>
      <c r="S171" s="42">
        <f t="shared" si="11"/>
        <v>0</v>
      </c>
      <c r="T171">
        <v>1.77E-5</v>
      </c>
      <c r="U171" s="12">
        <v>168</v>
      </c>
    </row>
    <row r="172" spans="2:21">
      <c r="B172" s="29">
        <v>169</v>
      </c>
      <c r="C172" s="40">
        <f t="shared" si="8"/>
        <v>0</v>
      </c>
      <c r="D172" s="51" t="e">
        <f>VLOOKUP(C172,PROTOKOŁY!$B$2:$D$300,3,FALSE)</f>
        <v>#N/A</v>
      </c>
      <c r="E172" s="28">
        <f t="shared" si="9"/>
        <v>2.0100000000000001E-5</v>
      </c>
      <c r="O172" s="27">
        <f t="shared" si="10"/>
        <v>1.7799999999999999E-5</v>
      </c>
      <c r="P172">
        <f>PROTOKOŁY!B170</f>
        <v>0</v>
      </c>
      <c r="R172" s="42">
        <f>PROTOKOŁY!L170</f>
        <v>0</v>
      </c>
      <c r="S172" s="42">
        <f t="shared" si="11"/>
        <v>0</v>
      </c>
      <c r="T172">
        <v>1.7799999999999999E-5</v>
      </c>
      <c r="U172" s="12">
        <v>169</v>
      </c>
    </row>
    <row r="173" spans="2:21">
      <c r="B173" s="29">
        <v>170</v>
      </c>
      <c r="C173" s="40">
        <f t="shared" si="8"/>
        <v>0</v>
      </c>
      <c r="D173" s="51" t="e">
        <f>VLOOKUP(C173,PROTOKOŁY!$B$2:$D$300,3,FALSE)</f>
        <v>#N/A</v>
      </c>
      <c r="E173" s="28">
        <f t="shared" si="9"/>
        <v>1.9999999999999998E-5</v>
      </c>
      <c r="O173" s="27">
        <f t="shared" si="10"/>
        <v>1.7900000000000001E-5</v>
      </c>
      <c r="P173">
        <f>PROTOKOŁY!B171</f>
        <v>0</v>
      </c>
      <c r="R173" s="42">
        <f>PROTOKOŁY!L171</f>
        <v>0</v>
      </c>
      <c r="S173" s="42">
        <f t="shared" si="11"/>
        <v>0</v>
      </c>
      <c r="T173">
        <v>1.7900000000000001E-5</v>
      </c>
      <c r="U173" s="12">
        <v>170</v>
      </c>
    </row>
    <row r="174" spans="2:21">
      <c r="B174" s="29">
        <v>171</v>
      </c>
      <c r="C174" s="40">
        <f t="shared" si="8"/>
        <v>0</v>
      </c>
      <c r="D174" s="51" t="e">
        <f>VLOOKUP(C174,PROTOKOŁY!$B$2:$D$300,3,FALSE)</f>
        <v>#N/A</v>
      </c>
      <c r="E174" s="28">
        <f t="shared" si="9"/>
        <v>1.9899999999999999E-5</v>
      </c>
      <c r="O174" s="27">
        <f t="shared" si="10"/>
        <v>1.8E-5</v>
      </c>
      <c r="P174">
        <f>PROTOKOŁY!B172</f>
        <v>0</v>
      </c>
      <c r="R174" s="42">
        <f>PROTOKOŁY!L172</f>
        <v>0</v>
      </c>
      <c r="S174" s="42">
        <f t="shared" si="11"/>
        <v>0</v>
      </c>
      <c r="T174">
        <v>1.8E-5</v>
      </c>
      <c r="U174" s="12">
        <v>171</v>
      </c>
    </row>
    <row r="175" spans="2:21">
      <c r="B175" s="29">
        <v>172</v>
      </c>
      <c r="C175" s="40">
        <f t="shared" si="8"/>
        <v>0</v>
      </c>
      <c r="D175" s="51" t="e">
        <f>VLOOKUP(C175,PROTOKOŁY!$B$2:$D$300,3,FALSE)</f>
        <v>#N/A</v>
      </c>
      <c r="E175" s="28">
        <f t="shared" si="9"/>
        <v>1.98E-5</v>
      </c>
      <c r="O175" s="27">
        <f t="shared" si="10"/>
        <v>1.8099999999999999E-5</v>
      </c>
      <c r="P175">
        <f>PROTOKOŁY!B173</f>
        <v>0</v>
      </c>
      <c r="R175" s="42">
        <f>PROTOKOŁY!L173</f>
        <v>0</v>
      </c>
      <c r="S175" s="42">
        <f t="shared" si="11"/>
        <v>0</v>
      </c>
      <c r="T175">
        <v>1.8099999999999999E-5</v>
      </c>
      <c r="U175" s="12">
        <v>172</v>
      </c>
    </row>
    <row r="176" spans="2:21">
      <c r="B176" s="29">
        <v>173</v>
      </c>
      <c r="C176" s="40">
        <f t="shared" si="8"/>
        <v>0</v>
      </c>
      <c r="D176" s="51" t="e">
        <f>VLOOKUP(C176,PROTOKOŁY!$B$2:$D$300,3,FALSE)</f>
        <v>#N/A</v>
      </c>
      <c r="E176" s="28">
        <f t="shared" si="9"/>
        <v>1.9700000000000001E-5</v>
      </c>
      <c r="O176" s="27">
        <f t="shared" si="10"/>
        <v>1.8199999999999999E-5</v>
      </c>
      <c r="P176">
        <f>PROTOKOŁY!B174</f>
        <v>0</v>
      </c>
      <c r="R176" s="42">
        <f>PROTOKOŁY!L174</f>
        <v>0</v>
      </c>
      <c r="S176" s="42">
        <f t="shared" si="11"/>
        <v>0</v>
      </c>
      <c r="T176">
        <v>1.8199999999999999E-5</v>
      </c>
      <c r="U176" s="12">
        <v>173</v>
      </c>
    </row>
    <row r="177" spans="2:21">
      <c r="B177" s="29">
        <v>174</v>
      </c>
      <c r="C177" s="40">
        <f t="shared" si="8"/>
        <v>0</v>
      </c>
      <c r="D177" s="51" t="e">
        <f>VLOOKUP(C177,PROTOKOŁY!$B$2:$D$300,3,FALSE)</f>
        <v>#N/A</v>
      </c>
      <c r="E177" s="28">
        <f t="shared" si="9"/>
        <v>1.9599999999999999E-5</v>
      </c>
      <c r="O177" s="27">
        <f t="shared" si="10"/>
        <v>1.8300000000000001E-5</v>
      </c>
      <c r="P177">
        <f>PROTOKOŁY!B175</f>
        <v>0</v>
      </c>
      <c r="R177" s="42">
        <f>PROTOKOŁY!L175</f>
        <v>0</v>
      </c>
      <c r="S177" s="42">
        <f t="shared" si="11"/>
        <v>0</v>
      </c>
      <c r="T177">
        <v>1.8300000000000001E-5</v>
      </c>
      <c r="U177" s="12">
        <v>174</v>
      </c>
    </row>
    <row r="178" spans="2:21">
      <c r="B178" s="29">
        <v>175</v>
      </c>
      <c r="C178" s="40">
        <f t="shared" si="8"/>
        <v>0</v>
      </c>
      <c r="D178" s="51" t="e">
        <f>VLOOKUP(C178,PROTOKOŁY!$B$2:$D$300,3,FALSE)</f>
        <v>#N/A</v>
      </c>
      <c r="E178" s="28">
        <f t="shared" si="9"/>
        <v>1.95E-5</v>
      </c>
      <c r="O178" s="27">
        <f t="shared" si="10"/>
        <v>1.84E-5</v>
      </c>
      <c r="P178">
        <f>PROTOKOŁY!B176</f>
        <v>0</v>
      </c>
      <c r="R178" s="42">
        <f>PROTOKOŁY!L176</f>
        <v>0</v>
      </c>
      <c r="S178" s="42">
        <f t="shared" si="11"/>
        <v>0</v>
      </c>
      <c r="T178">
        <v>1.84E-5</v>
      </c>
      <c r="U178" s="12">
        <v>175</v>
      </c>
    </row>
    <row r="179" spans="2:21">
      <c r="B179" s="29">
        <v>176</v>
      </c>
      <c r="C179" s="40">
        <f t="shared" si="8"/>
        <v>0</v>
      </c>
      <c r="D179" s="51" t="e">
        <f>VLOOKUP(C179,PROTOKOŁY!$B$2:$D$300,3,FALSE)</f>
        <v>#N/A</v>
      </c>
      <c r="E179" s="28">
        <f t="shared" si="9"/>
        <v>1.9400000000000001E-5</v>
      </c>
      <c r="O179" s="27">
        <f t="shared" si="10"/>
        <v>1.8499999999999999E-5</v>
      </c>
      <c r="P179">
        <f>PROTOKOŁY!B177</f>
        <v>0</v>
      </c>
      <c r="R179" s="42">
        <f>PROTOKOŁY!L177</f>
        <v>0</v>
      </c>
      <c r="S179" s="42">
        <f t="shared" si="11"/>
        <v>0</v>
      </c>
      <c r="T179">
        <v>1.8499999999999999E-5</v>
      </c>
      <c r="U179" s="12">
        <v>176</v>
      </c>
    </row>
    <row r="180" spans="2:21">
      <c r="B180" s="29">
        <v>177</v>
      </c>
      <c r="C180" s="40">
        <f t="shared" si="8"/>
        <v>0</v>
      </c>
      <c r="D180" s="51" t="e">
        <f>VLOOKUP(C180,PROTOKOŁY!$B$2:$D$300,3,FALSE)</f>
        <v>#N/A</v>
      </c>
      <c r="E180" s="28">
        <f t="shared" si="9"/>
        <v>1.9299999999999998E-5</v>
      </c>
      <c r="O180" s="27">
        <f t="shared" si="10"/>
        <v>1.8600000000000001E-5</v>
      </c>
      <c r="P180">
        <f>PROTOKOŁY!B178</f>
        <v>0</v>
      </c>
      <c r="R180" s="42">
        <f>PROTOKOŁY!L178</f>
        <v>0</v>
      </c>
      <c r="S180" s="42">
        <f t="shared" si="11"/>
        <v>0</v>
      </c>
      <c r="T180">
        <v>1.8600000000000001E-5</v>
      </c>
      <c r="U180" s="12">
        <v>177</v>
      </c>
    </row>
    <row r="181" spans="2:21">
      <c r="B181" s="29">
        <v>178</v>
      </c>
      <c r="C181" s="40">
        <f t="shared" si="8"/>
        <v>0</v>
      </c>
      <c r="D181" s="51" t="e">
        <f>VLOOKUP(C181,PROTOKOŁY!$B$2:$D$300,3,FALSE)</f>
        <v>#N/A</v>
      </c>
      <c r="E181" s="28">
        <f t="shared" si="9"/>
        <v>1.9199999999999999E-5</v>
      </c>
      <c r="O181" s="27">
        <f t="shared" si="10"/>
        <v>1.8700000000000001E-5</v>
      </c>
      <c r="P181">
        <f>PROTOKOŁY!B179</f>
        <v>0</v>
      </c>
      <c r="R181" s="42">
        <f>PROTOKOŁY!L179</f>
        <v>0</v>
      </c>
      <c r="S181" s="42">
        <f t="shared" si="11"/>
        <v>0</v>
      </c>
      <c r="T181">
        <v>1.8700000000000001E-5</v>
      </c>
      <c r="U181" s="12">
        <v>178</v>
      </c>
    </row>
    <row r="182" spans="2:21">
      <c r="B182" s="29">
        <v>179</v>
      </c>
      <c r="C182" s="40">
        <f t="shared" si="8"/>
        <v>0</v>
      </c>
      <c r="D182" s="51" t="e">
        <f>VLOOKUP(C182,PROTOKOŁY!$B$2:$D$300,3,FALSE)</f>
        <v>#N/A</v>
      </c>
      <c r="E182" s="28">
        <f t="shared" si="9"/>
        <v>1.91E-5</v>
      </c>
      <c r="O182" s="27">
        <f t="shared" si="10"/>
        <v>1.88E-5</v>
      </c>
      <c r="P182">
        <f>PROTOKOŁY!B180</f>
        <v>0</v>
      </c>
      <c r="R182" s="42">
        <f>PROTOKOŁY!L180</f>
        <v>0</v>
      </c>
      <c r="S182" s="42">
        <f t="shared" si="11"/>
        <v>0</v>
      </c>
      <c r="T182">
        <v>1.88E-5</v>
      </c>
      <c r="U182" s="12">
        <v>179</v>
      </c>
    </row>
    <row r="183" spans="2:21">
      <c r="B183" s="29">
        <v>180</v>
      </c>
      <c r="C183" s="40">
        <f t="shared" si="8"/>
        <v>0</v>
      </c>
      <c r="D183" s="51" t="e">
        <f>VLOOKUP(C183,PROTOKOŁY!$B$2:$D$300,3,FALSE)</f>
        <v>#N/A</v>
      </c>
      <c r="E183" s="28">
        <f t="shared" si="9"/>
        <v>1.9000000000000001E-5</v>
      </c>
      <c r="O183" s="27">
        <f t="shared" si="10"/>
        <v>1.8899999999999999E-5</v>
      </c>
      <c r="P183">
        <f>PROTOKOŁY!B181</f>
        <v>0</v>
      </c>
      <c r="R183" s="42">
        <f>PROTOKOŁY!L181</f>
        <v>0</v>
      </c>
      <c r="S183" s="42">
        <f t="shared" si="11"/>
        <v>0</v>
      </c>
      <c r="T183">
        <v>1.8899999999999999E-5</v>
      </c>
      <c r="U183" s="12">
        <v>180</v>
      </c>
    </row>
    <row r="184" spans="2:21">
      <c r="B184" s="29">
        <v>181</v>
      </c>
      <c r="C184" s="40">
        <f t="shared" si="8"/>
        <v>0</v>
      </c>
      <c r="D184" s="51" t="e">
        <f>VLOOKUP(C184,PROTOKOŁY!$B$2:$D$300,3,FALSE)</f>
        <v>#N/A</v>
      </c>
      <c r="E184" s="28">
        <f t="shared" si="9"/>
        <v>1.8899999999999999E-5</v>
      </c>
      <c r="O184" s="27">
        <f t="shared" si="10"/>
        <v>1.9000000000000001E-5</v>
      </c>
      <c r="P184">
        <f>PROTOKOŁY!B182</f>
        <v>0</v>
      </c>
      <c r="R184" s="42">
        <f>PROTOKOŁY!L182</f>
        <v>0</v>
      </c>
      <c r="S184" s="42">
        <f t="shared" si="11"/>
        <v>0</v>
      </c>
      <c r="T184">
        <v>1.9000000000000001E-5</v>
      </c>
      <c r="U184" s="12">
        <v>181</v>
      </c>
    </row>
    <row r="185" spans="2:21">
      <c r="B185" s="29">
        <v>182</v>
      </c>
      <c r="C185" s="40">
        <f t="shared" si="8"/>
        <v>0</v>
      </c>
      <c r="D185" s="51" t="e">
        <f>VLOOKUP(C185,PROTOKOŁY!$B$2:$D$300,3,FALSE)</f>
        <v>#N/A</v>
      </c>
      <c r="E185" s="28">
        <f t="shared" si="9"/>
        <v>1.88E-5</v>
      </c>
      <c r="O185" s="27">
        <f t="shared" si="10"/>
        <v>1.91E-5</v>
      </c>
      <c r="P185">
        <f>PROTOKOŁY!B183</f>
        <v>0</v>
      </c>
      <c r="R185" s="42">
        <f>PROTOKOŁY!L183</f>
        <v>0</v>
      </c>
      <c r="S185" s="42">
        <f t="shared" si="11"/>
        <v>0</v>
      </c>
      <c r="T185">
        <v>1.91E-5</v>
      </c>
      <c r="U185" s="12">
        <v>182</v>
      </c>
    </row>
    <row r="186" spans="2:21">
      <c r="B186" s="29">
        <v>183</v>
      </c>
      <c r="C186" s="40">
        <f t="shared" si="8"/>
        <v>0</v>
      </c>
      <c r="D186" s="51" t="e">
        <f>VLOOKUP(C186,PROTOKOŁY!$B$2:$D$300,3,FALSE)</f>
        <v>#N/A</v>
      </c>
      <c r="E186" s="28">
        <f t="shared" si="9"/>
        <v>1.8700000000000001E-5</v>
      </c>
      <c r="O186" s="27">
        <f t="shared" si="10"/>
        <v>1.9199999999999999E-5</v>
      </c>
      <c r="P186">
        <f>PROTOKOŁY!B184</f>
        <v>0</v>
      </c>
      <c r="R186" s="42">
        <f>PROTOKOŁY!L184</f>
        <v>0</v>
      </c>
      <c r="S186" s="42">
        <f t="shared" si="11"/>
        <v>0</v>
      </c>
      <c r="T186">
        <v>1.9199999999999999E-5</v>
      </c>
      <c r="U186" s="12">
        <v>183</v>
      </c>
    </row>
    <row r="187" spans="2:21">
      <c r="B187" s="29">
        <v>184</v>
      </c>
      <c r="C187" s="40">
        <f t="shared" si="8"/>
        <v>0</v>
      </c>
      <c r="D187" s="51" t="e">
        <f>VLOOKUP(C187,PROTOKOŁY!$B$2:$D$300,3,FALSE)</f>
        <v>#N/A</v>
      </c>
      <c r="E187" s="28">
        <f t="shared" si="9"/>
        <v>1.8600000000000001E-5</v>
      </c>
      <c r="O187" s="27">
        <f t="shared" si="10"/>
        <v>1.9299999999999998E-5</v>
      </c>
      <c r="P187">
        <f>PROTOKOŁY!B185</f>
        <v>0</v>
      </c>
      <c r="R187" s="42">
        <f>PROTOKOŁY!L185</f>
        <v>0</v>
      </c>
      <c r="S187" s="42">
        <f t="shared" si="11"/>
        <v>0</v>
      </c>
      <c r="T187">
        <v>1.9299999999999998E-5</v>
      </c>
      <c r="U187" s="12">
        <v>184</v>
      </c>
    </row>
    <row r="188" spans="2:21">
      <c r="B188" s="29">
        <v>185</v>
      </c>
      <c r="C188" s="40">
        <f t="shared" si="8"/>
        <v>0</v>
      </c>
      <c r="D188" s="51" t="e">
        <f>VLOOKUP(C188,PROTOKOŁY!$B$2:$D$300,3,FALSE)</f>
        <v>#N/A</v>
      </c>
      <c r="E188" s="28">
        <f t="shared" si="9"/>
        <v>1.8499999999999999E-5</v>
      </c>
      <c r="O188" s="27">
        <f t="shared" si="10"/>
        <v>1.9400000000000001E-5</v>
      </c>
      <c r="P188">
        <f>PROTOKOŁY!B186</f>
        <v>0</v>
      </c>
      <c r="R188" s="42">
        <f>PROTOKOŁY!L186</f>
        <v>0</v>
      </c>
      <c r="S188" s="42">
        <f t="shared" si="11"/>
        <v>0</v>
      </c>
      <c r="T188">
        <v>1.9400000000000001E-5</v>
      </c>
      <c r="U188" s="12">
        <v>185</v>
      </c>
    </row>
    <row r="189" spans="2:21">
      <c r="B189" s="29">
        <v>186</v>
      </c>
      <c r="C189" s="40">
        <f t="shared" si="8"/>
        <v>0</v>
      </c>
      <c r="D189" s="51" t="e">
        <f>VLOOKUP(C189,PROTOKOŁY!$B$2:$D$300,3,FALSE)</f>
        <v>#N/A</v>
      </c>
      <c r="E189" s="28">
        <f t="shared" si="9"/>
        <v>1.84E-5</v>
      </c>
      <c r="O189" s="27">
        <f t="shared" si="10"/>
        <v>1.95E-5</v>
      </c>
      <c r="P189">
        <f>PROTOKOŁY!B187</f>
        <v>0</v>
      </c>
      <c r="R189" s="42">
        <f>PROTOKOŁY!L187</f>
        <v>0</v>
      </c>
      <c r="S189" s="42">
        <f t="shared" si="11"/>
        <v>0</v>
      </c>
      <c r="T189">
        <v>1.95E-5</v>
      </c>
      <c r="U189" s="12">
        <v>186</v>
      </c>
    </row>
    <row r="190" spans="2:21">
      <c r="B190" s="29">
        <v>187</v>
      </c>
      <c r="C190" s="40">
        <f t="shared" si="8"/>
        <v>0</v>
      </c>
      <c r="D190" s="51" t="e">
        <f>VLOOKUP(C190,PROTOKOŁY!$B$2:$D$300,3,FALSE)</f>
        <v>#N/A</v>
      </c>
      <c r="E190" s="28">
        <f t="shared" si="9"/>
        <v>1.8300000000000001E-5</v>
      </c>
      <c r="O190" s="27">
        <f t="shared" si="10"/>
        <v>1.9599999999999999E-5</v>
      </c>
      <c r="P190">
        <f>PROTOKOŁY!B188</f>
        <v>0</v>
      </c>
      <c r="R190" s="42">
        <f>PROTOKOŁY!L188</f>
        <v>0</v>
      </c>
      <c r="S190" s="42">
        <f t="shared" si="11"/>
        <v>0</v>
      </c>
      <c r="T190">
        <v>1.9599999999999999E-5</v>
      </c>
      <c r="U190" s="12">
        <v>187</v>
      </c>
    </row>
    <row r="191" spans="2:21">
      <c r="B191" s="29">
        <v>188</v>
      </c>
      <c r="C191" s="40">
        <f t="shared" si="8"/>
        <v>0</v>
      </c>
      <c r="D191" s="51" t="e">
        <f>VLOOKUP(C191,PROTOKOŁY!$B$2:$D$300,3,FALSE)</f>
        <v>#N/A</v>
      </c>
      <c r="E191" s="28">
        <f t="shared" si="9"/>
        <v>1.8199999999999999E-5</v>
      </c>
      <c r="O191" s="27">
        <f t="shared" si="10"/>
        <v>1.9700000000000001E-5</v>
      </c>
      <c r="P191">
        <f>PROTOKOŁY!B189</f>
        <v>0</v>
      </c>
      <c r="R191" s="42">
        <f>PROTOKOŁY!L189</f>
        <v>0</v>
      </c>
      <c r="S191" s="42">
        <f t="shared" si="11"/>
        <v>0</v>
      </c>
      <c r="T191">
        <v>1.9700000000000001E-5</v>
      </c>
      <c r="U191" s="12">
        <v>188</v>
      </c>
    </row>
    <row r="192" spans="2:21">
      <c r="B192" s="29">
        <v>189</v>
      </c>
      <c r="C192" s="40">
        <f t="shared" si="8"/>
        <v>0</v>
      </c>
      <c r="D192" s="51" t="e">
        <f>VLOOKUP(C192,PROTOKOŁY!$B$2:$D$300,3,FALSE)</f>
        <v>#N/A</v>
      </c>
      <c r="E192" s="28">
        <f t="shared" si="9"/>
        <v>1.8099999999999999E-5</v>
      </c>
      <c r="O192" s="27">
        <f t="shared" si="10"/>
        <v>1.98E-5</v>
      </c>
      <c r="P192">
        <f>PROTOKOŁY!B190</f>
        <v>0</v>
      </c>
      <c r="R192" s="42">
        <f>PROTOKOŁY!L190</f>
        <v>0</v>
      </c>
      <c r="S192" s="42">
        <f t="shared" si="11"/>
        <v>0</v>
      </c>
      <c r="T192">
        <v>1.98E-5</v>
      </c>
      <c r="U192" s="12">
        <v>189</v>
      </c>
    </row>
    <row r="193" spans="2:21">
      <c r="B193" s="29">
        <v>190</v>
      </c>
      <c r="C193" s="40">
        <f t="shared" si="8"/>
        <v>0</v>
      </c>
      <c r="D193" s="51" t="e">
        <f>VLOOKUP(C193,PROTOKOŁY!$B$2:$D$300,3,FALSE)</f>
        <v>#N/A</v>
      </c>
      <c r="E193" s="28">
        <f t="shared" si="9"/>
        <v>1.8E-5</v>
      </c>
      <c r="O193" s="27">
        <f t="shared" si="10"/>
        <v>1.9899999999999999E-5</v>
      </c>
      <c r="P193">
        <f>PROTOKOŁY!B191</f>
        <v>0</v>
      </c>
      <c r="R193" s="42">
        <f>PROTOKOŁY!L191</f>
        <v>0</v>
      </c>
      <c r="S193" s="42">
        <f t="shared" si="11"/>
        <v>0</v>
      </c>
      <c r="T193">
        <v>1.9899999999999999E-5</v>
      </c>
      <c r="U193" s="12">
        <v>190</v>
      </c>
    </row>
    <row r="194" spans="2:21">
      <c r="B194" s="29">
        <v>191</v>
      </c>
      <c r="C194" s="40">
        <f t="shared" si="8"/>
        <v>0</v>
      </c>
      <c r="D194" s="51" t="e">
        <f>VLOOKUP(C194,PROTOKOŁY!$B$2:$D$300,3,FALSE)</f>
        <v>#N/A</v>
      </c>
      <c r="E194" s="28">
        <f t="shared" si="9"/>
        <v>1.7900000000000001E-5</v>
      </c>
      <c r="O194" s="27">
        <f t="shared" si="10"/>
        <v>1.9999999999999998E-5</v>
      </c>
      <c r="P194">
        <f>PROTOKOŁY!B192</f>
        <v>0</v>
      </c>
      <c r="R194" s="42">
        <f>PROTOKOŁY!L192</f>
        <v>0</v>
      </c>
      <c r="S194" s="42">
        <f t="shared" si="11"/>
        <v>0</v>
      </c>
      <c r="T194">
        <v>1.9999999999999998E-5</v>
      </c>
      <c r="U194" s="12">
        <v>191</v>
      </c>
    </row>
    <row r="195" spans="2:21">
      <c r="B195" s="29">
        <v>192</v>
      </c>
      <c r="C195" s="40">
        <f t="shared" si="8"/>
        <v>0</v>
      </c>
      <c r="D195" s="51" t="e">
        <f>VLOOKUP(C195,PROTOKOŁY!$B$2:$D$300,3,FALSE)</f>
        <v>#N/A</v>
      </c>
      <c r="E195" s="28">
        <f t="shared" si="9"/>
        <v>1.7799999999999999E-5</v>
      </c>
      <c r="O195" s="27">
        <f t="shared" si="10"/>
        <v>2.0100000000000001E-5</v>
      </c>
      <c r="P195">
        <f>PROTOKOŁY!B193</f>
        <v>0</v>
      </c>
      <c r="R195" s="42">
        <f>PROTOKOŁY!L193</f>
        <v>0</v>
      </c>
      <c r="S195" s="42">
        <f t="shared" si="11"/>
        <v>0</v>
      </c>
      <c r="T195">
        <v>2.0100000000000001E-5</v>
      </c>
      <c r="U195" s="12">
        <v>192</v>
      </c>
    </row>
    <row r="196" spans="2:21">
      <c r="B196" s="29">
        <v>193</v>
      </c>
      <c r="C196" s="40">
        <f t="shared" ref="C196:C260" si="12">VLOOKUP(E196,O$4:P$260,2,FALSE)</f>
        <v>0</v>
      </c>
      <c r="D196" s="51" t="e">
        <f>VLOOKUP(C196,PROTOKOŁY!$B$2:$D$300,3,FALSE)</f>
        <v>#N/A</v>
      </c>
      <c r="E196" s="28">
        <f t="shared" si="9"/>
        <v>1.77E-5</v>
      </c>
      <c r="O196" s="27">
        <f t="shared" si="10"/>
        <v>2.02E-5</v>
      </c>
      <c r="P196">
        <f>PROTOKOŁY!B194</f>
        <v>0</v>
      </c>
      <c r="R196" s="42">
        <f>PROTOKOŁY!L194</f>
        <v>0</v>
      </c>
      <c r="S196" s="42">
        <f t="shared" si="11"/>
        <v>0</v>
      </c>
      <c r="T196">
        <v>2.02E-5</v>
      </c>
      <c r="U196" s="12">
        <v>193</v>
      </c>
    </row>
    <row r="197" spans="2:21">
      <c r="B197" s="29">
        <v>194</v>
      </c>
      <c r="C197" s="40">
        <f t="shared" si="12"/>
        <v>0</v>
      </c>
      <c r="D197" s="51" t="e">
        <f>VLOOKUP(C197,PROTOKOŁY!$B$2:$D$300,3,FALSE)</f>
        <v>#N/A</v>
      </c>
      <c r="E197" s="28">
        <f t="shared" ref="E197:E260" si="13">LARGE(O$4:O$260,U197)</f>
        <v>1.7600000000000001E-5</v>
      </c>
      <c r="O197" s="27">
        <f t="shared" ref="O197:O260" si="14">S197+T197</f>
        <v>2.0299999999999999E-5</v>
      </c>
      <c r="P197">
        <f>PROTOKOŁY!B195</f>
        <v>0</v>
      </c>
      <c r="R197" s="42">
        <f>PROTOKOŁY!L195</f>
        <v>0</v>
      </c>
      <c r="S197" s="42">
        <f t="shared" ref="S197:S260" si="15">R197</f>
        <v>0</v>
      </c>
      <c r="T197">
        <v>2.0299999999999999E-5</v>
      </c>
      <c r="U197" s="12">
        <v>194</v>
      </c>
    </row>
    <row r="198" spans="2:21">
      <c r="B198" s="29">
        <v>195</v>
      </c>
      <c r="C198" s="40">
        <f t="shared" si="12"/>
        <v>0</v>
      </c>
      <c r="D198" s="51" t="e">
        <f>VLOOKUP(C198,PROTOKOŁY!$B$2:$D$300,3,FALSE)</f>
        <v>#N/A</v>
      </c>
      <c r="E198" s="28">
        <f t="shared" si="13"/>
        <v>1.7499999999999998E-5</v>
      </c>
      <c r="O198" s="27">
        <f t="shared" si="14"/>
        <v>2.0400000000000001E-5</v>
      </c>
      <c r="P198">
        <f>PROTOKOŁY!B196</f>
        <v>0</v>
      </c>
      <c r="R198" s="42">
        <f>PROTOKOŁY!L196</f>
        <v>0</v>
      </c>
      <c r="S198" s="42">
        <f t="shared" si="15"/>
        <v>0</v>
      </c>
      <c r="T198">
        <v>2.0400000000000001E-5</v>
      </c>
      <c r="U198" s="12">
        <v>195</v>
      </c>
    </row>
    <row r="199" spans="2:21">
      <c r="B199" s="29">
        <v>196</v>
      </c>
      <c r="C199" s="40">
        <f t="shared" si="12"/>
        <v>0</v>
      </c>
      <c r="D199" s="51" t="e">
        <f>VLOOKUP(C199,PROTOKOŁY!$B$2:$D$300,3,FALSE)</f>
        <v>#N/A</v>
      </c>
      <c r="E199" s="28">
        <f t="shared" si="13"/>
        <v>1.7399999999999999E-5</v>
      </c>
      <c r="O199" s="27">
        <f t="shared" si="14"/>
        <v>2.05E-5</v>
      </c>
      <c r="P199">
        <f>PROTOKOŁY!B197</f>
        <v>0</v>
      </c>
      <c r="R199" s="42">
        <f>PROTOKOŁY!L197</f>
        <v>0</v>
      </c>
      <c r="S199" s="42">
        <f t="shared" si="15"/>
        <v>0</v>
      </c>
      <c r="T199">
        <v>2.05E-5</v>
      </c>
      <c r="U199" s="12">
        <v>196</v>
      </c>
    </row>
    <row r="200" spans="2:21">
      <c r="B200" s="29">
        <v>197</v>
      </c>
      <c r="C200" s="40">
        <f t="shared" si="12"/>
        <v>0</v>
      </c>
      <c r="D200" s="51" t="e">
        <f>VLOOKUP(C200,PROTOKOŁY!$B$2:$D$300,3,FALSE)</f>
        <v>#N/A</v>
      </c>
      <c r="E200" s="28">
        <f t="shared" si="13"/>
        <v>1.73E-5</v>
      </c>
      <c r="O200" s="27">
        <f t="shared" si="14"/>
        <v>2.0599999999999999E-5</v>
      </c>
      <c r="P200">
        <f>PROTOKOŁY!B198</f>
        <v>0</v>
      </c>
      <c r="R200" s="42">
        <f>PROTOKOŁY!L198</f>
        <v>0</v>
      </c>
      <c r="S200" s="42">
        <f t="shared" si="15"/>
        <v>0</v>
      </c>
      <c r="T200">
        <v>2.0599999999999999E-5</v>
      </c>
      <c r="U200" s="12">
        <v>197</v>
      </c>
    </row>
    <row r="201" spans="2:21">
      <c r="B201" s="29">
        <v>198</v>
      </c>
      <c r="C201" s="40">
        <f t="shared" si="12"/>
        <v>0</v>
      </c>
      <c r="D201" s="51" t="e">
        <f>VLOOKUP(C201,PROTOKOŁY!$B$2:$D$300,3,FALSE)</f>
        <v>#N/A</v>
      </c>
      <c r="E201" s="28">
        <f t="shared" si="13"/>
        <v>1.7200000000000001E-5</v>
      </c>
      <c r="O201" s="27">
        <f t="shared" si="14"/>
        <v>2.0699999999999998E-5</v>
      </c>
      <c r="P201">
        <f>PROTOKOŁY!B199</f>
        <v>0</v>
      </c>
      <c r="R201" s="42">
        <f>PROTOKOŁY!L199</f>
        <v>0</v>
      </c>
      <c r="S201" s="42">
        <f t="shared" si="15"/>
        <v>0</v>
      </c>
      <c r="T201">
        <v>2.0699999999999998E-5</v>
      </c>
      <c r="U201" s="12">
        <v>198</v>
      </c>
    </row>
    <row r="202" spans="2:21">
      <c r="B202" s="29">
        <v>199</v>
      </c>
      <c r="C202" s="40">
        <f t="shared" si="12"/>
        <v>0</v>
      </c>
      <c r="D202" s="51" t="e">
        <f>VLOOKUP(C202,PROTOKOŁY!$B$2:$D$300,3,FALSE)</f>
        <v>#N/A</v>
      </c>
      <c r="E202" s="28">
        <f t="shared" si="13"/>
        <v>1.7099999999999999E-5</v>
      </c>
      <c r="O202" s="27">
        <f t="shared" si="14"/>
        <v>2.0800000000000001E-5</v>
      </c>
      <c r="P202">
        <f>PROTOKOŁY!B200</f>
        <v>0</v>
      </c>
      <c r="R202" s="42">
        <f>PROTOKOŁY!L200</f>
        <v>0</v>
      </c>
      <c r="S202" s="42">
        <f t="shared" si="15"/>
        <v>0</v>
      </c>
      <c r="T202">
        <v>2.0800000000000001E-5</v>
      </c>
      <c r="U202" s="12">
        <v>199</v>
      </c>
    </row>
    <row r="203" spans="2:21">
      <c r="B203" s="29">
        <v>200</v>
      </c>
      <c r="C203" s="40">
        <f t="shared" si="12"/>
        <v>0</v>
      </c>
      <c r="D203" s="51" t="e">
        <f>VLOOKUP(C203,PROTOKOŁY!$B$2:$D$300,3,FALSE)</f>
        <v>#N/A</v>
      </c>
      <c r="E203" s="28">
        <f t="shared" si="13"/>
        <v>1.7E-5</v>
      </c>
      <c r="O203" s="27">
        <f t="shared" si="14"/>
        <v>2.09E-5</v>
      </c>
      <c r="P203">
        <f>PROTOKOŁY!B201</f>
        <v>0</v>
      </c>
      <c r="R203" s="42">
        <f>PROTOKOŁY!L201</f>
        <v>0</v>
      </c>
      <c r="S203" s="42">
        <f t="shared" si="15"/>
        <v>0</v>
      </c>
      <c r="T203">
        <v>2.09E-5</v>
      </c>
      <c r="U203" s="12">
        <v>200</v>
      </c>
    </row>
    <row r="204" spans="2:21">
      <c r="B204" s="29">
        <v>201</v>
      </c>
      <c r="C204" s="40">
        <f t="shared" si="12"/>
        <v>0</v>
      </c>
      <c r="D204" s="51" t="e">
        <f>VLOOKUP(C204,PROTOKOŁY!$B$2:$D$300,3,FALSE)</f>
        <v>#N/A</v>
      </c>
      <c r="E204" s="28">
        <f t="shared" si="13"/>
        <v>1.6900000000000001E-5</v>
      </c>
      <c r="O204" s="27">
        <f t="shared" si="14"/>
        <v>2.0999999999999999E-5</v>
      </c>
      <c r="P204">
        <f>PROTOKOŁY!B202</f>
        <v>0</v>
      </c>
      <c r="R204" s="42">
        <f>PROTOKOŁY!L202</f>
        <v>0</v>
      </c>
      <c r="S204" s="42">
        <f t="shared" si="15"/>
        <v>0</v>
      </c>
      <c r="T204">
        <v>2.0999999999999999E-5</v>
      </c>
      <c r="U204" s="12">
        <v>201</v>
      </c>
    </row>
    <row r="205" spans="2:21">
      <c r="B205" s="29">
        <v>202</v>
      </c>
      <c r="C205" s="40">
        <f t="shared" si="12"/>
        <v>0</v>
      </c>
      <c r="D205" s="51" t="e">
        <f>VLOOKUP(C205,PROTOKOŁY!$B$2:$D$300,3,FALSE)</f>
        <v>#N/A</v>
      </c>
      <c r="E205" s="28">
        <f t="shared" si="13"/>
        <v>1.6799999999999998E-5</v>
      </c>
      <c r="O205" s="27">
        <f t="shared" si="14"/>
        <v>2.1100000000000001E-5</v>
      </c>
      <c r="P205">
        <f>PROTOKOŁY!B203</f>
        <v>0</v>
      </c>
      <c r="R205" s="42">
        <f>PROTOKOŁY!L203</f>
        <v>0</v>
      </c>
      <c r="S205" s="42">
        <f t="shared" si="15"/>
        <v>0</v>
      </c>
      <c r="T205">
        <v>2.1100000000000001E-5</v>
      </c>
      <c r="U205" s="12">
        <v>202</v>
      </c>
    </row>
    <row r="206" spans="2:21">
      <c r="B206" s="29">
        <v>203</v>
      </c>
      <c r="C206" s="40">
        <f t="shared" si="12"/>
        <v>0</v>
      </c>
      <c r="D206" s="51" t="e">
        <f>VLOOKUP(C206,PROTOKOŁY!$B$2:$D$300,3,FALSE)</f>
        <v>#N/A</v>
      </c>
      <c r="E206" s="28">
        <f t="shared" si="13"/>
        <v>1.6699999999999999E-5</v>
      </c>
      <c r="O206" s="27">
        <f t="shared" si="14"/>
        <v>2.12E-5</v>
      </c>
      <c r="P206">
        <f>PROTOKOŁY!B204</f>
        <v>0</v>
      </c>
      <c r="R206" s="42">
        <f>PROTOKOŁY!L204</f>
        <v>0</v>
      </c>
      <c r="S206" s="42">
        <f t="shared" si="15"/>
        <v>0</v>
      </c>
      <c r="T206">
        <v>2.12E-5</v>
      </c>
      <c r="U206" s="12">
        <v>203</v>
      </c>
    </row>
    <row r="207" spans="2:21">
      <c r="B207" s="29">
        <v>204</v>
      </c>
      <c r="C207" s="40">
        <f t="shared" si="12"/>
        <v>0</v>
      </c>
      <c r="D207" s="51" t="e">
        <f>VLOOKUP(C207,PROTOKOŁY!$B$2:$D$300,3,FALSE)</f>
        <v>#N/A</v>
      </c>
      <c r="E207" s="28">
        <f t="shared" si="13"/>
        <v>1.66E-5</v>
      </c>
      <c r="O207" s="27">
        <f t="shared" si="14"/>
        <v>2.1299999999999999E-5</v>
      </c>
      <c r="P207">
        <f>PROTOKOŁY!B205</f>
        <v>0</v>
      </c>
      <c r="R207" s="42">
        <f>PROTOKOŁY!L205</f>
        <v>0</v>
      </c>
      <c r="S207" s="42">
        <f t="shared" si="15"/>
        <v>0</v>
      </c>
      <c r="T207">
        <v>2.1299999999999999E-5</v>
      </c>
      <c r="U207" s="12">
        <v>204</v>
      </c>
    </row>
    <row r="208" spans="2:21">
      <c r="B208" s="29">
        <v>205</v>
      </c>
      <c r="C208" s="40">
        <f t="shared" si="12"/>
        <v>0</v>
      </c>
      <c r="D208" s="51" t="e">
        <f>VLOOKUP(C208,PROTOKOŁY!$B$2:$D$300,3,FALSE)</f>
        <v>#N/A</v>
      </c>
      <c r="E208" s="28">
        <f t="shared" si="13"/>
        <v>1.6500000000000001E-5</v>
      </c>
      <c r="O208" s="27">
        <f t="shared" si="14"/>
        <v>2.1399999999999998E-5</v>
      </c>
      <c r="P208">
        <f>PROTOKOŁY!B206</f>
        <v>0</v>
      </c>
      <c r="R208" s="42">
        <f>PROTOKOŁY!L206</f>
        <v>0</v>
      </c>
      <c r="S208" s="42">
        <f t="shared" si="15"/>
        <v>0</v>
      </c>
      <c r="T208">
        <v>2.1399999999999998E-5</v>
      </c>
      <c r="U208" s="12">
        <v>205</v>
      </c>
    </row>
    <row r="209" spans="2:21">
      <c r="B209" s="29">
        <v>206</v>
      </c>
      <c r="C209" s="40">
        <f t="shared" si="12"/>
        <v>0</v>
      </c>
      <c r="D209" s="51" t="e">
        <f>VLOOKUP(C209,PROTOKOŁY!$B$2:$D$300,3,FALSE)</f>
        <v>#N/A</v>
      </c>
      <c r="E209" s="28">
        <f t="shared" si="13"/>
        <v>1.6399999999999999E-5</v>
      </c>
      <c r="O209" s="27">
        <f t="shared" si="14"/>
        <v>2.1500000000000001E-5</v>
      </c>
      <c r="P209">
        <f>PROTOKOŁY!B207</f>
        <v>0</v>
      </c>
      <c r="R209" s="42">
        <f>PROTOKOŁY!L207</f>
        <v>0</v>
      </c>
      <c r="S209" s="42">
        <f t="shared" si="15"/>
        <v>0</v>
      </c>
      <c r="T209">
        <v>2.1500000000000001E-5</v>
      </c>
      <c r="U209" s="12">
        <v>206</v>
      </c>
    </row>
    <row r="210" spans="2:21">
      <c r="B210" s="29">
        <v>207</v>
      </c>
      <c r="C210" s="40">
        <f t="shared" si="12"/>
        <v>0</v>
      </c>
      <c r="D210" s="51" t="e">
        <f>VLOOKUP(C210,PROTOKOŁY!$B$2:$D$300,3,FALSE)</f>
        <v>#N/A</v>
      </c>
      <c r="E210" s="28">
        <f t="shared" si="13"/>
        <v>1.63E-5</v>
      </c>
      <c r="O210" s="27">
        <f t="shared" si="14"/>
        <v>2.16E-5</v>
      </c>
      <c r="P210">
        <f>PROTOKOŁY!B208</f>
        <v>0</v>
      </c>
      <c r="R210" s="42">
        <f>PROTOKOŁY!L208</f>
        <v>0</v>
      </c>
      <c r="S210" s="42">
        <f t="shared" si="15"/>
        <v>0</v>
      </c>
      <c r="T210">
        <v>2.16E-5</v>
      </c>
      <c r="U210" s="12">
        <v>207</v>
      </c>
    </row>
    <row r="211" spans="2:21">
      <c r="B211" s="29">
        <v>208</v>
      </c>
      <c r="C211" s="40">
        <f t="shared" si="12"/>
        <v>0</v>
      </c>
      <c r="D211" s="51" t="e">
        <f>VLOOKUP(C211,PROTOKOŁY!$B$2:$D$300,3,FALSE)</f>
        <v>#N/A</v>
      </c>
      <c r="E211" s="28">
        <f t="shared" si="13"/>
        <v>1.6200000000000001E-5</v>
      </c>
      <c r="O211" s="27">
        <f t="shared" si="14"/>
        <v>2.1699999999999999E-5</v>
      </c>
      <c r="P211">
        <f>PROTOKOŁY!B209</f>
        <v>0</v>
      </c>
      <c r="R211" s="42">
        <f>PROTOKOŁY!L209</f>
        <v>0</v>
      </c>
      <c r="S211" s="42">
        <f t="shared" si="15"/>
        <v>0</v>
      </c>
      <c r="T211">
        <v>2.1699999999999999E-5</v>
      </c>
      <c r="U211" s="12">
        <v>208</v>
      </c>
    </row>
    <row r="212" spans="2:21">
      <c r="B212" s="29">
        <v>209</v>
      </c>
      <c r="C212" s="40">
        <f t="shared" si="12"/>
        <v>0</v>
      </c>
      <c r="D212" s="51" t="e">
        <f>VLOOKUP(C212,PROTOKOŁY!$B$2:$D$300,3,FALSE)</f>
        <v>#N/A</v>
      </c>
      <c r="E212" s="28">
        <f t="shared" si="13"/>
        <v>1.6099999999999998E-5</v>
      </c>
      <c r="O212" s="27">
        <f t="shared" si="14"/>
        <v>2.1799999999999998E-5</v>
      </c>
      <c r="P212">
        <f>PROTOKOŁY!B210</f>
        <v>0</v>
      </c>
      <c r="R212" s="42">
        <f>PROTOKOŁY!L210</f>
        <v>0</v>
      </c>
      <c r="S212" s="42">
        <f t="shared" si="15"/>
        <v>0</v>
      </c>
      <c r="T212">
        <v>2.1799999999999998E-5</v>
      </c>
      <c r="U212" s="12">
        <v>209</v>
      </c>
    </row>
    <row r="213" spans="2:21">
      <c r="B213" s="29">
        <v>210</v>
      </c>
      <c r="C213" s="40">
        <f t="shared" si="12"/>
        <v>0</v>
      </c>
      <c r="D213" s="51" t="e">
        <f>VLOOKUP(C213,PROTOKOŁY!$B$2:$D$300,3,FALSE)</f>
        <v>#N/A</v>
      </c>
      <c r="E213" s="28">
        <f t="shared" si="13"/>
        <v>1.5999999999999999E-5</v>
      </c>
      <c r="O213" s="27">
        <f t="shared" si="14"/>
        <v>2.19E-5</v>
      </c>
      <c r="P213">
        <f>PROTOKOŁY!B211</f>
        <v>0</v>
      </c>
      <c r="R213" s="42">
        <f>PROTOKOŁY!L211</f>
        <v>0</v>
      </c>
      <c r="S213" s="42">
        <f t="shared" si="15"/>
        <v>0</v>
      </c>
      <c r="T213">
        <v>2.19E-5</v>
      </c>
      <c r="U213" s="12">
        <v>210</v>
      </c>
    </row>
    <row r="214" spans="2:21">
      <c r="B214" s="29">
        <v>211</v>
      </c>
      <c r="C214" s="40">
        <f t="shared" si="12"/>
        <v>0</v>
      </c>
      <c r="D214" s="51" t="e">
        <f>VLOOKUP(C214,PROTOKOŁY!$B$2:$D$300,3,FALSE)</f>
        <v>#N/A</v>
      </c>
      <c r="E214" s="28">
        <f t="shared" si="13"/>
        <v>1.59E-5</v>
      </c>
      <c r="O214" s="27">
        <f t="shared" si="14"/>
        <v>2.1999999999999999E-5</v>
      </c>
      <c r="P214">
        <f>PROTOKOŁY!B212</f>
        <v>0</v>
      </c>
      <c r="R214" s="42">
        <f>PROTOKOŁY!L212</f>
        <v>0</v>
      </c>
      <c r="S214" s="42">
        <f t="shared" si="15"/>
        <v>0</v>
      </c>
      <c r="T214">
        <v>2.1999999999999999E-5</v>
      </c>
      <c r="U214" s="12">
        <v>211</v>
      </c>
    </row>
    <row r="215" spans="2:21">
      <c r="B215" s="29">
        <v>212</v>
      </c>
      <c r="C215" s="40">
        <f t="shared" si="12"/>
        <v>0</v>
      </c>
      <c r="D215" s="51" t="e">
        <f>VLOOKUP(C215,PROTOKOŁY!$B$2:$D$300,3,FALSE)</f>
        <v>#N/A</v>
      </c>
      <c r="E215" s="28">
        <f t="shared" si="13"/>
        <v>1.5799999999999998E-5</v>
      </c>
      <c r="O215" s="27">
        <f t="shared" si="14"/>
        <v>2.2099999999999998E-5</v>
      </c>
      <c r="P215">
        <f>PROTOKOŁY!B213</f>
        <v>0</v>
      </c>
      <c r="R215" s="42">
        <f>PROTOKOŁY!L213</f>
        <v>0</v>
      </c>
      <c r="S215" s="42">
        <f t="shared" si="15"/>
        <v>0</v>
      </c>
      <c r="T215">
        <v>2.2099999999999998E-5</v>
      </c>
      <c r="U215" s="12">
        <v>212</v>
      </c>
    </row>
    <row r="216" spans="2:21">
      <c r="B216" s="29">
        <v>213</v>
      </c>
      <c r="C216" s="40">
        <f t="shared" si="12"/>
        <v>0</v>
      </c>
      <c r="D216" s="51" t="e">
        <f>VLOOKUP(C216,PROTOKOŁY!$B$2:$D$300,3,FALSE)</f>
        <v>#N/A</v>
      </c>
      <c r="E216" s="28">
        <f t="shared" si="13"/>
        <v>1.5699999999999999E-5</v>
      </c>
      <c r="O216" s="27">
        <f t="shared" si="14"/>
        <v>2.2200000000000001E-5</v>
      </c>
      <c r="P216">
        <f>PROTOKOŁY!B214</f>
        <v>0</v>
      </c>
      <c r="R216" s="42">
        <f>PROTOKOŁY!L214</f>
        <v>0</v>
      </c>
      <c r="S216" s="42">
        <f t="shared" si="15"/>
        <v>0</v>
      </c>
      <c r="T216">
        <v>2.2200000000000001E-5</v>
      </c>
      <c r="U216" s="12">
        <v>213</v>
      </c>
    </row>
    <row r="217" spans="2:21">
      <c r="B217" s="29">
        <v>214</v>
      </c>
      <c r="C217" s="40">
        <f t="shared" si="12"/>
        <v>0</v>
      </c>
      <c r="D217" s="51" t="e">
        <f>VLOOKUP(C217,PROTOKOŁY!$B$2:$D$300,3,FALSE)</f>
        <v>#N/A</v>
      </c>
      <c r="E217" s="28">
        <f t="shared" si="13"/>
        <v>1.56E-5</v>
      </c>
      <c r="O217" s="27">
        <f t="shared" si="14"/>
        <v>2.23E-5</v>
      </c>
      <c r="P217">
        <f>PROTOKOŁY!B215</f>
        <v>0</v>
      </c>
      <c r="R217" s="42">
        <f>PROTOKOŁY!L215</f>
        <v>0</v>
      </c>
      <c r="S217" s="42">
        <f t="shared" si="15"/>
        <v>0</v>
      </c>
      <c r="T217">
        <v>2.23E-5</v>
      </c>
      <c r="U217" s="12">
        <v>214</v>
      </c>
    </row>
    <row r="218" spans="2:21">
      <c r="B218" s="29">
        <v>215</v>
      </c>
      <c r="C218" s="40">
        <f t="shared" si="12"/>
        <v>0</v>
      </c>
      <c r="D218" s="51" t="e">
        <f>VLOOKUP(C218,PROTOKOŁY!$B$2:$D$300,3,FALSE)</f>
        <v>#N/A</v>
      </c>
      <c r="E218" s="28">
        <f t="shared" si="13"/>
        <v>1.5500000000000001E-5</v>
      </c>
      <c r="O218" s="27">
        <f t="shared" si="14"/>
        <v>2.2399999999999999E-5</v>
      </c>
      <c r="P218">
        <f>PROTOKOŁY!B216</f>
        <v>0</v>
      </c>
      <c r="R218" s="42">
        <f>PROTOKOŁY!L216</f>
        <v>0</v>
      </c>
      <c r="S218" s="42">
        <f t="shared" si="15"/>
        <v>0</v>
      </c>
      <c r="T218">
        <v>2.2399999999999999E-5</v>
      </c>
      <c r="U218" s="12">
        <v>215</v>
      </c>
    </row>
    <row r="219" spans="2:21">
      <c r="B219" s="29">
        <v>216</v>
      </c>
      <c r="C219" s="40">
        <f t="shared" si="12"/>
        <v>0</v>
      </c>
      <c r="D219" s="51" t="e">
        <f>VLOOKUP(C219,PROTOKOŁY!$B$2:$D$300,3,FALSE)</f>
        <v>#N/A</v>
      </c>
      <c r="E219" s="28">
        <f t="shared" si="13"/>
        <v>1.5399999999999998E-5</v>
      </c>
      <c r="O219" s="27">
        <f t="shared" si="14"/>
        <v>2.2499999999999998E-5</v>
      </c>
      <c r="P219">
        <f>PROTOKOŁY!B217</f>
        <v>0</v>
      </c>
      <c r="R219" s="42">
        <f>PROTOKOŁY!L217</f>
        <v>0</v>
      </c>
      <c r="S219" s="42">
        <f t="shared" si="15"/>
        <v>0</v>
      </c>
      <c r="T219">
        <v>2.2499999999999998E-5</v>
      </c>
      <c r="U219" s="12">
        <v>216</v>
      </c>
    </row>
    <row r="220" spans="2:21">
      <c r="B220" s="29">
        <v>217</v>
      </c>
      <c r="C220" s="40">
        <f t="shared" si="12"/>
        <v>0</v>
      </c>
      <c r="D220" s="51" t="e">
        <f>VLOOKUP(C220,PROTOKOŁY!$B$2:$D$300,3,FALSE)</f>
        <v>#N/A</v>
      </c>
      <c r="E220" s="28">
        <f t="shared" si="13"/>
        <v>1.5299999999999999E-5</v>
      </c>
      <c r="O220" s="27">
        <f t="shared" si="14"/>
        <v>2.26E-5</v>
      </c>
      <c r="P220">
        <f>PROTOKOŁY!B218</f>
        <v>0</v>
      </c>
      <c r="R220" s="42">
        <f>PROTOKOŁY!L218</f>
        <v>0</v>
      </c>
      <c r="S220" s="42">
        <f t="shared" si="15"/>
        <v>0</v>
      </c>
      <c r="T220">
        <v>2.26E-5</v>
      </c>
      <c r="U220" s="12">
        <v>217</v>
      </c>
    </row>
    <row r="221" spans="2:21">
      <c r="B221" s="29">
        <v>218</v>
      </c>
      <c r="C221" s="40">
        <f t="shared" si="12"/>
        <v>0</v>
      </c>
      <c r="D221" s="51" t="e">
        <f>VLOOKUP(C221,PROTOKOŁY!$B$2:$D$300,3,FALSE)</f>
        <v>#N/A</v>
      </c>
      <c r="E221" s="28">
        <f t="shared" si="13"/>
        <v>1.52E-5</v>
      </c>
      <c r="O221" s="27">
        <f t="shared" si="14"/>
        <v>2.27E-5</v>
      </c>
      <c r="P221">
        <f>PROTOKOŁY!B219</f>
        <v>0</v>
      </c>
      <c r="R221" s="42">
        <f>PROTOKOŁY!L219</f>
        <v>0</v>
      </c>
      <c r="S221" s="42">
        <f t="shared" si="15"/>
        <v>0</v>
      </c>
      <c r="T221">
        <v>2.27E-5</v>
      </c>
      <c r="U221" s="12">
        <v>218</v>
      </c>
    </row>
    <row r="222" spans="2:21">
      <c r="B222" s="29">
        <v>219</v>
      </c>
      <c r="C222" s="40">
        <f t="shared" si="12"/>
        <v>0</v>
      </c>
      <c r="D222" s="51" t="e">
        <f>VLOOKUP(C222,PROTOKOŁY!$B$2:$D$300,3,FALSE)</f>
        <v>#N/A</v>
      </c>
      <c r="E222" s="28">
        <f t="shared" si="13"/>
        <v>1.5099999999999999E-5</v>
      </c>
      <c r="O222" s="27">
        <f t="shared" si="14"/>
        <v>2.2799999999999999E-5</v>
      </c>
      <c r="P222">
        <f>PROTOKOŁY!B220</f>
        <v>0</v>
      </c>
      <c r="R222" s="42">
        <f>PROTOKOŁY!L220</f>
        <v>0</v>
      </c>
      <c r="S222" s="42">
        <f t="shared" si="15"/>
        <v>0</v>
      </c>
      <c r="T222">
        <v>2.2799999999999999E-5</v>
      </c>
      <c r="U222" s="12">
        <v>219</v>
      </c>
    </row>
    <row r="223" spans="2:21">
      <c r="B223" s="29">
        <v>220</v>
      </c>
      <c r="C223" s="40">
        <f t="shared" si="12"/>
        <v>0</v>
      </c>
      <c r="D223" s="51" t="e">
        <f>VLOOKUP(C223,PROTOKOŁY!$B$2:$D$300,3,FALSE)</f>
        <v>#N/A</v>
      </c>
      <c r="E223" s="28">
        <f t="shared" si="13"/>
        <v>1.5E-5</v>
      </c>
      <c r="O223" s="27">
        <f t="shared" si="14"/>
        <v>2.2900000000000001E-5</v>
      </c>
      <c r="P223">
        <f>PROTOKOŁY!B221</f>
        <v>0</v>
      </c>
      <c r="R223" s="42">
        <f>PROTOKOŁY!L221</f>
        <v>0</v>
      </c>
      <c r="S223" s="42">
        <f t="shared" si="15"/>
        <v>0</v>
      </c>
      <c r="T223">
        <v>2.2900000000000001E-5</v>
      </c>
      <c r="U223" s="12">
        <v>220</v>
      </c>
    </row>
    <row r="224" spans="2:21">
      <c r="B224" s="29">
        <v>221</v>
      </c>
      <c r="C224" s="40">
        <f t="shared" si="12"/>
        <v>0</v>
      </c>
      <c r="D224" s="51" t="e">
        <f>VLOOKUP(C224,PROTOKOŁY!$B$2:$D$300,3,FALSE)</f>
        <v>#N/A</v>
      </c>
      <c r="E224" s="28">
        <f t="shared" si="13"/>
        <v>1.49E-5</v>
      </c>
      <c r="O224" s="27">
        <f t="shared" si="14"/>
        <v>2.3E-5</v>
      </c>
      <c r="P224">
        <f>PROTOKOŁY!B222</f>
        <v>0</v>
      </c>
      <c r="R224" s="42">
        <f>PROTOKOŁY!L222</f>
        <v>0</v>
      </c>
      <c r="S224" s="42">
        <f t="shared" si="15"/>
        <v>0</v>
      </c>
      <c r="T224">
        <v>2.3E-5</v>
      </c>
      <c r="U224" s="12">
        <v>221</v>
      </c>
    </row>
    <row r="225" spans="2:21">
      <c r="B225" s="29">
        <v>222</v>
      </c>
      <c r="C225" s="40">
        <f t="shared" si="12"/>
        <v>0</v>
      </c>
      <c r="D225" s="51" t="e">
        <f>VLOOKUP(C225,PROTOKOŁY!$B$2:$D$300,3,FALSE)</f>
        <v>#N/A</v>
      </c>
      <c r="E225" s="28">
        <f t="shared" si="13"/>
        <v>1.4800000000000001E-5</v>
      </c>
      <c r="O225" s="27">
        <f t="shared" si="14"/>
        <v>2.3099999999999999E-5</v>
      </c>
      <c r="P225">
        <f>PROTOKOŁY!B223</f>
        <v>0</v>
      </c>
      <c r="R225" s="42">
        <f>PROTOKOŁY!L223</f>
        <v>0</v>
      </c>
      <c r="S225" s="42">
        <f t="shared" si="15"/>
        <v>0</v>
      </c>
      <c r="T225">
        <v>2.3099999999999999E-5</v>
      </c>
      <c r="U225" s="12">
        <v>222</v>
      </c>
    </row>
    <row r="226" spans="2:21">
      <c r="B226" s="29">
        <v>223</v>
      </c>
      <c r="C226" s="40">
        <f t="shared" si="12"/>
        <v>0</v>
      </c>
      <c r="D226" s="51" t="e">
        <f>VLOOKUP(C226,PROTOKOŁY!$B$2:$D$300,3,FALSE)</f>
        <v>#N/A</v>
      </c>
      <c r="E226" s="28">
        <f t="shared" si="13"/>
        <v>1.47E-5</v>
      </c>
      <c r="O226" s="27">
        <f t="shared" si="14"/>
        <v>2.3199999999999998E-5</v>
      </c>
      <c r="P226">
        <f>PROTOKOŁY!B224</f>
        <v>0</v>
      </c>
      <c r="R226" s="42">
        <f>PROTOKOŁY!L224</f>
        <v>0</v>
      </c>
      <c r="S226" s="42">
        <f t="shared" si="15"/>
        <v>0</v>
      </c>
      <c r="T226">
        <v>2.3199999999999998E-5</v>
      </c>
      <c r="U226" s="12">
        <v>223</v>
      </c>
    </row>
    <row r="227" spans="2:21">
      <c r="B227" s="29">
        <v>224</v>
      </c>
      <c r="C227" s="40">
        <f t="shared" si="12"/>
        <v>0</v>
      </c>
      <c r="D227" s="51" t="e">
        <f>VLOOKUP(C227,PROTOKOŁY!$B$2:$D$300,3,FALSE)</f>
        <v>#N/A</v>
      </c>
      <c r="E227" s="28">
        <f t="shared" si="13"/>
        <v>1.4599999999999999E-5</v>
      </c>
      <c r="O227" s="27">
        <f t="shared" si="14"/>
        <v>2.3300000000000001E-5</v>
      </c>
      <c r="P227">
        <f>PROTOKOŁY!B225</f>
        <v>0</v>
      </c>
      <c r="R227" s="42">
        <f>PROTOKOŁY!L225</f>
        <v>0</v>
      </c>
      <c r="S227" s="42">
        <f t="shared" si="15"/>
        <v>0</v>
      </c>
      <c r="T227">
        <v>2.3300000000000001E-5</v>
      </c>
      <c r="U227" s="12">
        <v>224</v>
      </c>
    </row>
    <row r="228" spans="2:21">
      <c r="B228" s="29">
        <v>225</v>
      </c>
      <c r="C228" s="40">
        <f t="shared" si="12"/>
        <v>0</v>
      </c>
      <c r="D228" s="51" t="e">
        <f>VLOOKUP(C228,PROTOKOŁY!$B$2:$D$300,3,FALSE)</f>
        <v>#N/A</v>
      </c>
      <c r="E228" s="28">
        <f t="shared" si="13"/>
        <v>1.45E-5</v>
      </c>
      <c r="O228" s="27">
        <f t="shared" si="14"/>
        <v>2.34E-5</v>
      </c>
      <c r="P228">
        <f>PROTOKOŁY!B226</f>
        <v>0</v>
      </c>
      <c r="R228" s="42">
        <f>PROTOKOŁY!L226</f>
        <v>0</v>
      </c>
      <c r="S228" s="42">
        <f t="shared" si="15"/>
        <v>0</v>
      </c>
      <c r="T228">
        <v>2.34E-5</v>
      </c>
      <c r="U228" s="12">
        <v>225</v>
      </c>
    </row>
    <row r="229" spans="2:21">
      <c r="B229" s="29">
        <v>226</v>
      </c>
      <c r="C229" s="40">
        <f t="shared" si="12"/>
        <v>0</v>
      </c>
      <c r="D229" s="51" t="e">
        <f>VLOOKUP(C229,PROTOKOŁY!$B$2:$D$300,3,FALSE)</f>
        <v>#N/A</v>
      </c>
      <c r="E229" s="28">
        <f t="shared" si="13"/>
        <v>1.4399999999999999E-5</v>
      </c>
      <c r="O229" s="27">
        <f t="shared" si="14"/>
        <v>2.3499999999999999E-5</v>
      </c>
      <c r="P229">
        <f>PROTOKOŁY!B227</f>
        <v>0</v>
      </c>
      <c r="R229" s="42">
        <f>PROTOKOŁY!L227</f>
        <v>0</v>
      </c>
      <c r="S229" s="42">
        <f t="shared" si="15"/>
        <v>0</v>
      </c>
      <c r="T229">
        <v>2.3499999999999999E-5</v>
      </c>
      <c r="U229" s="12">
        <v>226</v>
      </c>
    </row>
    <row r="230" spans="2:21">
      <c r="B230" s="29">
        <v>227</v>
      </c>
      <c r="C230" s="40">
        <f t="shared" si="12"/>
        <v>0</v>
      </c>
      <c r="D230" s="51" t="e">
        <f>VLOOKUP(C230,PROTOKOŁY!$B$2:$D$300,3,FALSE)</f>
        <v>#N/A</v>
      </c>
      <c r="E230" s="28">
        <f t="shared" si="13"/>
        <v>1.43E-5</v>
      </c>
      <c r="O230" s="27">
        <f t="shared" si="14"/>
        <v>2.3600000000000001E-5</v>
      </c>
      <c r="P230">
        <f>PROTOKOŁY!B228</f>
        <v>0</v>
      </c>
      <c r="R230" s="42">
        <f>PROTOKOŁY!L228</f>
        <v>0</v>
      </c>
      <c r="S230" s="42">
        <f t="shared" si="15"/>
        <v>0</v>
      </c>
      <c r="T230">
        <v>2.3600000000000001E-5</v>
      </c>
      <c r="U230" s="12">
        <v>227</v>
      </c>
    </row>
    <row r="231" spans="2:21">
      <c r="B231" s="29">
        <v>228</v>
      </c>
      <c r="C231" s="40" t="str">
        <f t="shared" si="12"/>
        <v>SZKOŁA</v>
      </c>
      <c r="D231" s="51" t="str">
        <f>VLOOKUP(C231,PROTOKOŁY!$B$2:$D$300,3,FALSE)</f>
        <v>Puszczykowo1.</v>
      </c>
      <c r="E231" s="28">
        <f t="shared" si="13"/>
        <v>1.42E-5</v>
      </c>
      <c r="O231" s="27">
        <f t="shared" si="14"/>
        <v>2.37E-5</v>
      </c>
      <c r="P231">
        <f>PROTOKOŁY!B229</f>
        <v>0</v>
      </c>
      <c r="R231" s="42">
        <f>PROTOKOŁY!L229</f>
        <v>0</v>
      </c>
      <c r="S231" s="42">
        <f t="shared" si="15"/>
        <v>0</v>
      </c>
      <c r="T231">
        <v>2.37E-5</v>
      </c>
      <c r="U231" s="12">
        <v>228</v>
      </c>
    </row>
    <row r="232" spans="2:21">
      <c r="B232" s="29">
        <v>229</v>
      </c>
      <c r="C232" s="40">
        <f t="shared" si="12"/>
        <v>0</v>
      </c>
      <c r="D232" s="51" t="e">
        <f>VLOOKUP(C232,PROTOKOŁY!$B$2:$D$300,3,FALSE)</f>
        <v>#N/A</v>
      </c>
      <c r="E232" s="28">
        <f t="shared" si="13"/>
        <v>1.4100000000000001E-5</v>
      </c>
      <c r="O232" s="27">
        <f t="shared" si="14"/>
        <v>2.3799999999999999E-5</v>
      </c>
      <c r="P232">
        <f>PROTOKOŁY!B230</f>
        <v>0</v>
      </c>
      <c r="R232" s="42">
        <f>PROTOKOŁY!L230</f>
        <v>0</v>
      </c>
      <c r="S232" s="42">
        <f t="shared" si="15"/>
        <v>0</v>
      </c>
      <c r="T232">
        <v>2.3799999999999999E-5</v>
      </c>
      <c r="U232" s="12">
        <v>229</v>
      </c>
    </row>
    <row r="233" spans="2:21">
      <c r="B233" s="29">
        <v>230</v>
      </c>
      <c r="C233" s="40" t="str">
        <f t="shared" si="12"/>
        <v>SZKOŁA</v>
      </c>
      <c r="D233" s="51" t="str">
        <f>VLOOKUP(C233,PROTOKOŁY!$B$2:$D$300,3,FALSE)</f>
        <v>Puszczykowo1.</v>
      </c>
      <c r="E233" s="28">
        <f t="shared" si="13"/>
        <v>1.3499999999999999E-5</v>
      </c>
      <c r="O233" s="27">
        <f t="shared" si="14"/>
        <v>2.3899999999999998E-5</v>
      </c>
      <c r="P233">
        <f>PROTOKOŁY!B231</f>
        <v>0</v>
      </c>
      <c r="R233" s="42">
        <f>PROTOKOŁY!L231</f>
        <v>0</v>
      </c>
      <c r="S233" s="42">
        <f t="shared" si="15"/>
        <v>0</v>
      </c>
      <c r="T233">
        <v>2.3899999999999998E-5</v>
      </c>
      <c r="U233" s="12">
        <v>230</v>
      </c>
    </row>
    <row r="234" spans="2:21">
      <c r="B234" s="29">
        <v>231</v>
      </c>
      <c r="C234" s="40" t="str">
        <f t="shared" si="12"/>
        <v>SZKOŁA</v>
      </c>
      <c r="D234" s="51" t="str">
        <f>VLOOKUP(C234,PROTOKOŁY!$B$2:$D$300,3,FALSE)</f>
        <v>Puszczykowo1.</v>
      </c>
      <c r="E234" s="28">
        <f t="shared" si="13"/>
        <v>1.2799999999999999E-5</v>
      </c>
      <c r="O234" s="27">
        <f t="shared" si="14"/>
        <v>2.4000000000000001E-5</v>
      </c>
      <c r="P234">
        <f>PROTOKOŁY!B232</f>
        <v>0</v>
      </c>
      <c r="R234" s="42">
        <f>PROTOKOŁY!L232</f>
        <v>0</v>
      </c>
      <c r="S234" s="42">
        <f t="shared" si="15"/>
        <v>0</v>
      </c>
      <c r="T234">
        <v>2.4000000000000001E-5</v>
      </c>
      <c r="U234" s="12">
        <v>231</v>
      </c>
    </row>
    <row r="235" spans="2:21">
      <c r="B235" s="29">
        <v>232</v>
      </c>
      <c r="C235" s="40">
        <f t="shared" si="12"/>
        <v>0</v>
      </c>
      <c r="D235" s="51" t="e">
        <f>VLOOKUP(C235,PROTOKOŁY!$B$2:$D$300,3,FALSE)</f>
        <v>#N/A</v>
      </c>
      <c r="E235" s="28">
        <f t="shared" si="13"/>
        <v>1.27E-5</v>
      </c>
      <c r="O235" s="27">
        <f t="shared" si="14"/>
        <v>2.41E-5</v>
      </c>
      <c r="P235">
        <f>PROTOKOŁY!B233</f>
        <v>0</v>
      </c>
      <c r="R235" s="42">
        <f>PROTOKOŁY!L233</f>
        <v>0</v>
      </c>
      <c r="S235" s="42">
        <f t="shared" si="15"/>
        <v>0</v>
      </c>
      <c r="T235">
        <v>2.41E-5</v>
      </c>
      <c r="U235" s="12">
        <v>232</v>
      </c>
    </row>
    <row r="236" spans="2:21">
      <c r="B236" s="29">
        <v>233</v>
      </c>
      <c r="C236" s="40">
        <f t="shared" si="12"/>
        <v>0</v>
      </c>
      <c r="D236" s="51" t="e">
        <f>VLOOKUP(C236,PROTOKOŁY!$B$2:$D$300,3,FALSE)</f>
        <v>#N/A</v>
      </c>
      <c r="E236" s="28">
        <f t="shared" si="13"/>
        <v>1.26E-5</v>
      </c>
      <c r="O236" s="27">
        <f t="shared" si="14"/>
        <v>2.4199999999999999E-5</v>
      </c>
      <c r="P236">
        <f>PROTOKOŁY!B234</f>
        <v>0</v>
      </c>
      <c r="R236" s="42">
        <f>PROTOKOŁY!L234</f>
        <v>0</v>
      </c>
      <c r="S236" s="42">
        <f t="shared" si="15"/>
        <v>0</v>
      </c>
      <c r="T236">
        <v>2.4199999999999999E-5</v>
      </c>
      <c r="U236" s="12">
        <v>233</v>
      </c>
    </row>
    <row r="237" spans="2:21">
      <c r="B237" s="29">
        <v>234</v>
      </c>
      <c r="C237" s="40">
        <f t="shared" si="12"/>
        <v>0</v>
      </c>
      <c r="D237" s="51" t="e">
        <f>VLOOKUP(C237,PROTOKOŁY!$B$2:$D$300,3,FALSE)</f>
        <v>#N/A</v>
      </c>
      <c r="E237" s="28">
        <f t="shared" si="13"/>
        <v>1.2500000000000001E-5</v>
      </c>
      <c r="O237" s="27">
        <f t="shared" si="14"/>
        <v>2.4300000000000001E-5</v>
      </c>
      <c r="P237">
        <f>PROTOKOŁY!B235</f>
        <v>0</v>
      </c>
      <c r="R237" s="42">
        <f>PROTOKOŁY!L235</f>
        <v>0</v>
      </c>
      <c r="S237" s="42">
        <f t="shared" si="15"/>
        <v>0</v>
      </c>
      <c r="T237">
        <v>2.4300000000000001E-5</v>
      </c>
      <c r="U237" s="12">
        <v>234</v>
      </c>
    </row>
    <row r="238" spans="2:21">
      <c r="B238" s="29">
        <v>235</v>
      </c>
      <c r="C238" s="40">
        <f t="shared" si="12"/>
        <v>0</v>
      </c>
      <c r="D238" s="51" t="e">
        <f>VLOOKUP(C238,PROTOKOŁY!$B$2:$D$300,3,FALSE)</f>
        <v>#N/A</v>
      </c>
      <c r="E238" s="28">
        <f t="shared" si="13"/>
        <v>1.24E-5</v>
      </c>
      <c r="O238" s="27">
        <f t="shared" si="14"/>
        <v>2.44E-5</v>
      </c>
      <c r="P238">
        <f>PROTOKOŁY!B236</f>
        <v>0</v>
      </c>
      <c r="R238" s="42">
        <f>PROTOKOŁY!L236</f>
        <v>0</v>
      </c>
      <c r="S238" s="42">
        <f t="shared" si="15"/>
        <v>0</v>
      </c>
      <c r="T238">
        <v>2.44E-5</v>
      </c>
      <c r="U238" s="12">
        <v>235</v>
      </c>
    </row>
    <row r="239" spans="2:21">
      <c r="B239" s="29">
        <v>236</v>
      </c>
      <c r="C239" s="40">
        <f t="shared" si="12"/>
        <v>0</v>
      </c>
      <c r="D239" s="51" t="e">
        <f>VLOOKUP(C239,PROTOKOŁY!$B$2:$D$300,3,FALSE)</f>
        <v>#N/A</v>
      </c>
      <c r="E239" s="28">
        <f t="shared" si="13"/>
        <v>1.2300000000000001E-5</v>
      </c>
      <c r="O239" s="27">
        <f t="shared" si="14"/>
        <v>2.4499999999999999E-5</v>
      </c>
      <c r="P239">
        <f>PROTOKOŁY!B237</f>
        <v>0</v>
      </c>
      <c r="R239" s="42">
        <f>PROTOKOŁY!L237</f>
        <v>0</v>
      </c>
      <c r="S239" s="42">
        <f t="shared" si="15"/>
        <v>0</v>
      </c>
      <c r="T239">
        <v>2.4499999999999999E-5</v>
      </c>
      <c r="U239" s="12">
        <v>236</v>
      </c>
    </row>
    <row r="240" spans="2:21">
      <c r="B240" s="29">
        <v>237</v>
      </c>
      <c r="C240" s="40">
        <f t="shared" si="12"/>
        <v>0</v>
      </c>
      <c r="D240" s="51" t="e">
        <f>VLOOKUP(C240,PROTOKOŁY!$B$2:$D$300,3,FALSE)</f>
        <v>#N/A</v>
      </c>
      <c r="E240" s="28">
        <f t="shared" si="13"/>
        <v>1.22E-5</v>
      </c>
      <c r="O240" s="27">
        <f t="shared" si="14"/>
        <v>2.4599999999999998E-5</v>
      </c>
      <c r="P240">
        <f>PROTOKOŁY!B238</f>
        <v>0</v>
      </c>
      <c r="R240" s="42">
        <f>PROTOKOŁY!L238</f>
        <v>0</v>
      </c>
      <c r="S240" s="42">
        <f t="shared" si="15"/>
        <v>0</v>
      </c>
      <c r="T240">
        <v>2.4599999999999998E-5</v>
      </c>
      <c r="U240" s="12">
        <v>237</v>
      </c>
    </row>
    <row r="241" spans="2:21">
      <c r="B241" s="29">
        <v>238</v>
      </c>
      <c r="C241" s="40" t="str">
        <f t="shared" si="12"/>
        <v>SZKOŁA</v>
      </c>
      <c r="D241" s="51" t="str">
        <f>VLOOKUP(C241,PROTOKOŁY!$B$2:$D$300,3,FALSE)</f>
        <v>Puszczykowo1.</v>
      </c>
      <c r="E241" s="28">
        <f t="shared" si="13"/>
        <v>1.2099999999999999E-5</v>
      </c>
      <c r="O241" s="27">
        <f t="shared" si="14"/>
        <v>2.4700000000000001E-5</v>
      </c>
      <c r="P241">
        <f>PROTOKOŁY!B239</f>
        <v>0</v>
      </c>
      <c r="R241" s="42">
        <f>PROTOKOŁY!L239</f>
        <v>0</v>
      </c>
      <c r="S241" s="42">
        <f t="shared" si="15"/>
        <v>0</v>
      </c>
      <c r="T241">
        <v>2.4700000000000001E-5</v>
      </c>
      <c r="U241" s="12">
        <v>238</v>
      </c>
    </row>
    <row r="242" spans="2:21">
      <c r="B242" s="29">
        <v>239</v>
      </c>
      <c r="C242" s="40" t="str">
        <f t="shared" si="12"/>
        <v>SZKOŁA</v>
      </c>
      <c r="D242" s="51" t="str">
        <f>VLOOKUP(C242,PROTOKOŁY!$B$2:$D$300,3,FALSE)</f>
        <v>Puszczykowo1.</v>
      </c>
      <c r="E242" s="28">
        <f t="shared" si="13"/>
        <v>1.1399999999999999E-5</v>
      </c>
      <c r="O242" s="27">
        <f t="shared" si="14"/>
        <v>2.48E-5</v>
      </c>
      <c r="P242">
        <f>PROTOKOŁY!B240</f>
        <v>0</v>
      </c>
      <c r="R242" s="42">
        <f>PROTOKOŁY!L240</f>
        <v>0</v>
      </c>
      <c r="S242" s="42">
        <f t="shared" si="15"/>
        <v>0</v>
      </c>
      <c r="T242">
        <v>2.48E-5</v>
      </c>
      <c r="U242" s="12">
        <v>239</v>
      </c>
    </row>
    <row r="243" spans="2:21">
      <c r="B243" s="29">
        <v>240</v>
      </c>
      <c r="C243" s="40">
        <f t="shared" si="12"/>
        <v>0</v>
      </c>
      <c r="D243" s="51" t="e">
        <f>VLOOKUP(C243,PROTOKOŁY!$B$2:$D$300,3,FALSE)</f>
        <v>#N/A</v>
      </c>
      <c r="E243" s="28">
        <f t="shared" si="13"/>
        <v>1.13E-5</v>
      </c>
      <c r="O243" s="27">
        <f t="shared" si="14"/>
        <v>2.4899999999999999E-5</v>
      </c>
      <c r="P243">
        <f>PROTOKOŁY!B241</f>
        <v>0</v>
      </c>
      <c r="R243" s="42">
        <f>PROTOKOŁY!L241</f>
        <v>0</v>
      </c>
      <c r="S243" s="42">
        <f t="shared" si="15"/>
        <v>0</v>
      </c>
      <c r="T243">
        <v>2.4899999999999999E-5</v>
      </c>
      <c r="U243" s="12">
        <v>240</v>
      </c>
    </row>
    <row r="244" spans="2:21">
      <c r="B244" s="29">
        <v>241</v>
      </c>
      <c r="C244" s="40">
        <f t="shared" si="12"/>
        <v>0</v>
      </c>
      <c r="D244" s="51" t="e">
        <f>VLOOKUP(C244,PROTOKOŁY!$B$2:$D$300,3,FALSE)</f>
        <v>#N/A</v>
      </c>
      <c r="E244" s="28">
        <f t="shared" si="13"/>
        <v>1.1199999999999999E-5</v>
      </c>
      <c r="O244" s="27">
        <f t="shared" si="14"/>
        <v>2.5000000000000001E-5</v>
      </c>
      <c r="P244">
        <f>PROTOKOŁY!B242</f>
        <v>0</v>
      </c>
      <c r="R244" s="42">
        <f>PROTOKOŁY!L242</f>
        <v>0</v>
      </c>
      <c r="S244" s="42">
        <f t="shared" si="15"/>
        <v>0</v>
      </c>
      <c r="T244">
        <v>2.5000000000000001E-5</v>
      </c>
      <c r="U244" s="12">
        <v>241</v>
      </c>
    </row>
    <row r="245" spans="2:21">
      <c r="B245" s="29">
        <v>242</v>
      </c>
      <c r="C245" s="40" t="str">
        <f t="shared" si="12"/>
        <v>SZKOŁA</v>
      </c>
      <c r="D245" s="51" t="str">
        <f>VLOOKUP(C245,PROTOKOŁY!$B$2:$D$300,3,FALSE)</f>
        <v>Puszczykowo1.</v>
      </c>
      <c r="E245" s="28">
        <f t="shared" si="13"/>
        <v>1.0700000000000001E-5</v>
      </c>
      <c r="O245" s="27">
        <f t="shared" si="14"/>
        <v>2.51E-5</v>
      </c>
      <c r="P245">
        <f>PROTOKOŁY!B243</f>
        <v>0</v>
      </c>
      <c r="R245" s="42">
        <f>PROTOKOŁY!L243</f>
        <v>0</v>
      </c>
      <c r="S245" s="42">
        <f t="shared" si="15"/>
        <v>0</v>
      </c>
      <c r="T245">
        <v>2.51E-5</v>
      </c>
      <c r="U245" s="12">
        <v>242</v>
      </c>
    </row>
    <row r="246" spans="2:21">
      <c r="B246" s="29">
        <v>243</v>
      </c>
      <c r="C246" s="40" t="str">
        <f t="shared" si="12"/>
        <v>SZKOŁA</v>
      </c>
      <c r="D246" s="51" t="str">
        <f>VLOOKUP(C246,PROTOKOŁY!$B$2:$D$300,3,FALSE)</f>
        <v>Puszczykowo1.</v>
      </c>
      <c r="E246" s="28">
        <f t="shared" si="13"/>
        <v>1.0000000000000001E-5</v>
      </c>
      <c r="O246" s="27">
        <f t="shared" si="14"/>
        <v>2.5199999999999999E-5</v>
      </c>
      <c r="P246">
        <f>PROTOKOŁY!B244</f>
        <v>0</v>
      </c>
      <c r="R246" s="42">
        <f>PROTOKOŁY!L244</f>
        <v>0</v>
      </c>
      <c r="S246" s="42">
        <f t="shared" si="15"/>
        <v>0</v>
      </c>
      <c r="T246">
        <v>2.5199999999999999E-5</v>
      </c>
      <c r="U246" s="12">
        <v>243</v>
      </c>
    </row>
    <row r="247" spans="2:21">
      <c r="B247" s="29">
        <v>244</v>
      </c>
      <c r="C247" s="40" t="str">
        <f t="shared" si="12"/>
        <v>SZKOŁA</v>
      </c>
      <c r="D247" s="51" t="str">
        <f>VLOOKUP(C247,PROTOKOŁY!$B$2:$D$300,3,FALSE)</f>
        <v>Puszczykowo1.</v>
      </c>
      <c r="E247" s="28">
        <f t="shared" si="13"/>
        <v>9.3000000000000007E-6</v>
      </c>
      <c r="O247" s="27">
        <f t="shared" si="14"/>
        <v>2.5299999999999998E-5</v>
      </c>
      <c r="P247">
        <f>PROTOKOŁY!B245</f>
        <v>0</v>
      </c>
      <c r="R247" s="42">
        <f>PROTOKOŁY!L245</f>
        <v>0</v>
      </c>
      <c r="S247" s="42">
        <f t="shared" si="15"/>
        <v>0</v>
      </c>
      <c r="T247">
        <v>2.5299999999999998E-5</v>
      </c>
      <c r="U247" s="12">
        <v>244</v>
      </c>
    </row>
    <row r="248" spans="2:21">
      <c r="B248" s="29">
        <v>245</v>
      </c>
      <c r="C248" s="40" t="str">
        <f t="shared" si="12"/>
        <v>SZKOŁA</v>
      </c>
      <c r="D248" s="51" t="str">
        <f>VLOOKUP(C248,PROTOKOŁY!$B$2:$D$300,3,FALSE)</f>
        <v>Puszczykowo1.</v>
      </c>
      <c r="E248" s="28">
        <f t="shared" si="13"/>
        <v>8.6000000000000007E-6</v>
      </c>
      <c r="O248" s="27">
        <f t="shared" si="14"/>
        <v>2.5400000000000001E-5</v>
      </c>
      <c r="P248">
        <f>PROTOKOŁY!B246</f>
        <v>0</v>
      </c>
      <c r="R248" s="42">
        <f>PROTOKOŁY!L246</f>
        <v>0</v>
      </c>
      <c r="S248" s="42">
        <f t="shared" si="15"/>
        <v>0</v>
      </c>
      <c r="T248">
        <v>2.5400000000000001E-5</v>
      </c>
      <c r="U248" s="12">
        <v>245</v>
      </c>
    </row>
    <row r="249" spans="2:21">
      <c r="B249" s="29">
        <v>246</v>
      </c>
      <c r="C249" s="40" t="str">
        <f t="shared" si="12"/>
        <v>SZKOŁA</v>
      </c>
      <c r="D249" s="51" t="str">
        <f>VLOOKUP(C249,PROTOKOŁY!$B$2:$D$300,3,FALSE)</f>
        <v>Puszczykowo1.</v>
      </c>
      <c r="E249" s="28">
        <f t="shared" si="13"/>
        <v>7.9000000000000006E-6</v>
      </c>
      <c r="O249" s="27">
        <f t="shared" si="14"/>
        <v>2.55E-5</v>
      </c>
      <c r="P249">
        <f>PROTOKOŁY!B247</f>
        <v>0</v>
      </c>
      <c r="R249" s="42">
        <f>PROTOKOŁY!L247</f>
        <v>0</v>
      </c>
      <c r="S249" s="42">
        <f t="shared" si="15"/>
        <v>0</v>
      </c>
      <c r="T249">
        <v>2.55E-5</v>
      </c>
      <c r="U249" s="12">
        <v>246</v>
      </c>
    </row>
    <row r="250" spans="2:21">
      <c r="B250" s="29">
        <v>247</v>
      </c>
      <c r="C250" s="40" t="str">
        <f t="shared" si="12"/>
        <v>SZKOŁA</v>
      </c>
      <c r="D250" s="51" t="str">
        <f>VLOOKUP(C250,PROTOKOŁY!$B$2:$D$300,3,FALSE)</f>
        <v>Puszczykowo1.</v>
      </c>
      <c r="E250" s="28">
        <f t="shared" si="13"/>
        <v>7.1999999999999997E-6</v>
      </c>
      <c r="O250" s="27">
        <f t="shared" si="14"/>
        <v>2.5599999999999999E-5</v>
      </c>
      <c r="P250">
        <f>PROTOKOŁY!B248</f>
        <v>0</v>
      </c>
      <c r="R250" s="42">
        <f>PROTOKOŁY!L248</f>
        <v>0</v>
      </c>
      <c r="S250" s="42">
        <f t="shared" si="15"/>
        <v>0</v>
      </c>
      <c r="T250">
        <v>2.5599999999999999E-5</v>
      </c>
      <c r="U250" s="12">
        <v>247</v>
      </c>
    </row>
    <row r="251" spans="2:21">
      <c r="B251" s="29">
        <v>248</v>
      </c>
      <c r="C251" s="40" t="str">
        <f t="shared" si="12"/>
        <v>SZKOŁA</v>
      </c>
      <c r="D251" s="51" t="str">
        <f>VLOOKUP(C251,PROTOKOŁY!$B$2:$D$300,3,FALSE)</f>
        <v>Puszczykowo1.</v>
      </c>
      <c r="E251" s="28">
        <f t="shared" si="13"/>
        <v>6.4999999999999996E-6</v>
      </c>
      <c r="O251" s="27">
        <f t="shared" si="14"/>
        <v>2.5699999999999998E-5</v>
      </c>
      <c r="P251">
        <f>PROTOKOŁY!B249</f>
        <v>0</v>
      </c>
      <c r="R251" s="42">
        <f>PROTOKOŁY!L249</f>
        <v>0</v>
      </c>
      <c r="S251" s="42">
        <f t="shared" si="15"/>
        <v>0</v>
      </c>
      <c r="T251">
        <v>2.5699999999999998E-5</v>
      </c>
      <c r="U251" s="12">
        <v>248</v>
      </c>
    </row>
    <row r="252" spans="2:21">
      <c r="B252" s="29">
        <v>249</v>
      </c>
      <c r="C252" s="40" t="str">
        <f t="shared" si="12"/>
        <v>SZKOŁA</v>
      </c>
      <c r="D252" s="51" t="str">
        <f>VLOOKUP(C252,PROTOKOŁY!$B$2:$D$300,3,FALSE)</f>
        <v>Puszczykowo1.</v>
      </c>
      <c r="E252" s="28">
        <f t="shared" si="13"/>
        <v>5.7999999999999995E-6</v>
      </c>
      <c r="O252" s="27">
        <f t="shared" si="14"/>
        <v>2.58E-5</v>
      </c>
      <c r="P252">
        <f>PROTOKOŁY!B250</f>
        <v>0</v>
      </c>
      <c r="R252" s="42">
        <f>PROTOKOŁY!L250</f>
        <v>0</v>
      </c>
      <c r="S252" s="42">
        <f t="shared" si="15"/>
        <v>0</v>
      </c>
      <c r="T252">
        <v>2.58E-5</v>
      </c>
      <c r="U252" s="12">
        <v>249</v>
      </c>
    </row>
    <row r="253" spans="2:21">
      <c r="B253" s="29">
        <v>250</v>
      </c>
      <c r="C253" s="40" t="str">
        <f t="shared" si="12"/>
        <v>SZKOŁA</v>
      </c>
      <c r="D253" s="51" t="str">
        <f>VLOOKUP(C253,PROTOKOŁY!$B$2:$D$300,3,FALSE)</f>
        <v>Puszczykowo1.</v>
      </c>
      <c r="E253" s="28">
        <f t="shared" si="13"/>
        <v>5.0999999999999995E-6</v>
      </c>
      <c r="O253" s="27">
        <f t="shared" si="14"/>
        <v>2.5899999999999999E-5</v>
      </c>
      <c r="P253">
        <f>PROTOKOŁY!B251</f>
        <v>0</v>
      </c>
      <c r="R253" s="42">
        <f>PROTOKOŁY!L251</f>
        <v>0</v>
      </c>
      <c r="S253" s="42">
        <f t="shared" si="15"/>
        <v>0</v>
      </c>
      <c r="T253">
        <v>2.5899999999999999E-5</v>
      </c>
      <c r="U253" s="12">
        <v>250</v>
      </c>
    </row>
    <row r="254" spans="2:21">
      <c r="B254" s="29">
        <v>251</v>
      </c>
      <c r="C254" s="40" t="str">
        <f t="shared" si="12"/>
        <v>SZKOŁA</v>
      </c>
      <c r="D254" s="51" t="str">
        <f>VLOOKUP(C254,PROTOKOŁY!$B$2:$D$300,3,FALSE)</f>
        <v>Puszczykowo1.</v>
      </c>
      <c r="E254" s="28">
        <f t="shared" si="13"/>
        <v>4.3999999999999994E-6</v>
      </c>
      <c r="O254" s="27">
        <f t="shared" si="14"/>
        <v>2.5999999999999998E-5</v>
      </c>
      <c r="P254">
        <f>PROTOKOŁY!B252</f>
        <v>0</v>
      </c>
      <c r="R254" s="42">
        <f>PROTOKOŁY!L252</f>
        <v>0</v>
      </c>
      <c r="S254" s="42">
        <f t="shared" si="15"/>
        <v>0</v>
      </c>
      <c r="T254">
        <v>2.5999999999999998E-5</v>
      </c>
      <c r="U254" s="12">
        <v>251</v>
      </c>
    </row>
    <row r="255" spans="2:21">
      <c r="B255" s="29">
        <v>252</v>
      </c>
      <c r="C255" s="40" t="str">
        <f t="shared" si="12"/>
        <v>SZKOŁA</v>
      </c>
      <c r="D255" s="51" t="str">
        <f>VLOOKUP(C255,PROTOKOŁY!$B$2:$D$300,3,FALSE)</f>
        <v>Puszczykowo1.</v>
      </c>
      <c r="E255" s="28">
        <f t="shared" si="13"/>
        <v>3.7000000000000002E-6</v>
      </c>
      <c r="O255" s="27">
        <f t="shared" si="14"/>
        <v>2.6100000000000001E-5</v>
      </c>
      <c r="P255">
        <f>PROTOKOŁY!B253</f>
        <v>0</v>
      </c>
      <c r="R255" s="42">
        <f>PROTOKOŁY!L253</f>
        <v>0</v>
      </c>
      <c r="S255" s="42">
        <f t="shared" si="15"/>
        <v>0</v>
      </c>
      <c r="T255">
        <v>2.6100000000000001E-5</v>
      </c>
      <c r="U255" s="12">
        <v>252</v>
      </c>
    </row>
    <row r="256" spans="2:21">
      <c r="B256" s="29">
        <v>253</v>
      </c>
      <c r="C256" s="40" t="str">
        <f t="shared" si="12"/>
        <v>SZKOŁA</v>
      </c>
      <c r="D256" s="51" t="str">
        <f>VLOOKUP(C256,PROTOKOŁY!$B$2:$D$300,3,FALSE)</f>
        <v>Puszczykowo1.</v>
      </c>
      <c r="E256" s="28">
        <f t="shared" si="13"/>
        <v>3.0000000000000001E-6</v>
      </c>
      <c r="O256" s="27">
        <f t="shared" si="14"/>
        <v>2.62E-5</v>
      </c>
      <c r="P256">
        <f>PROTOKOŁY!B254</f>
        <v>0</v>
      </c>
      <c r="R256" s="42">
        <f>PROTOKOŁY!L254</f>
        <v>0</v>
      </c>
      <c r="S256" s="42">
        <f t="shared" si="15"/>
        <v>0</v>
      </c>
      <c r="T256">
        <v>2.62E-5</v>
      </c>
      <c r="U256" s="12">
        <v>253</v>
      </c>
    </row>
    <row r="257" spans="2:21">
      <c r="B257" s="29">
        <v>254</v>
      </c>
      <c r="C257" s="40">
        <f t="shared" si="12"/>
        <v>0</v>
      </c>
      <c r="D257" s="51" t="e">
        <f>VLOOKUP(C257,PROTOKOŁY!$B$2:$D$300,3,FALSE)</f>
        <v>#N/A</v>
      </c>
      <c r="E257" s="28">
        <f t="shared" si="13"/>
        <v>2.9000000000000002E-6</v>
      </c>
      <c r="O257" s="27">
        <f t="shared" si="14"/>
        <v>2.6299999999999999E-5</v>
      </c>
      <c r="P257">
        <f>PROTOKOŁY!B255</f>
        <v>0</v>
      </c>
      <c r="R257" s="42">
        <f>PROTOKOŁY!L255</f>
        <v>0</v>
      </c>
      <c r="S257" s="42">
        <f t="shared" si="15"/>
        <v>0</v>
      </c>
      <c r="T257">
        <v>2.6299999999999999E-5</v>
      </c>
      <c r="U257" s="12">
        <v>254</v>
      </c>
    </row>
    <row r="258" spans="2:21">
      <c r="B258" s="29">
        <v>255</v>
      </c>
      <c r="C258" s="40" t="str">
        <f t="shared" si="12"/>
        <v>SZKOŁA</v>
      </c>
      <c r="D258" s="51" t="str">
        <f>VLOOKUP(C258,PROTOKOŁY!$B$2:$D$300,3,FALSE)</f>
        <v>Puszczykowo1.</v>
      </c>
      <c r="E258" s="28">
        <f t="shared" si="13"/>
        <v>2.3E-6</v>
      </c>
      <c r="O258" s="27">
        <f t="shared" si="14"/>
        <v>2.6399999999999998E-5</v>
      </c>
      <c r="P258">
        <f>PROTOKOŁY!B256</f>
        <v>0</v>
      </c>
      <c r="R258" s="42">
        <f>PROTOKOŁY!L256</f>
        <v>0</v>
      </c>
      <c r="S258" s="42">
        <f t="shared" si="15"/>
        <v>0</v>
      </c>
      <c r="T258">
        <v>2.6399999999999998E-5</v>
      </c>
      <c r="U258" s="12">
        <v>255</v>
      </c>
    </row>
    <row r="259" spans="2:21">
      <c r="B259" s="29">
        <v>256</v>
      </c>
      <c r="C259" s="40">
        <f t="shared" si="12"/>
        <v>0</v>
      </c>
      <c r="D259" s="51" t="e">
        <f>VLOOKUP(C259,PROTOKOŁY!$B$2:$D$300,3,FALSE)</f>
        <v>#N/A</v>
      </c>
      <c r="E259" s="28">
        <f t="shared" si="13"/>
        <v>2.2000000000000001E-6</v>
      </c>
      <c r="O259" s="27">
        <f t="shared" si="14"/>
        <v>2.65E-5</v>
      </c>
      <c r="P259">
        <f>PROTOKOŁY!B257</f>
        <v>0</v>
      </c>
      <c r="R259" s="42">
        <f>PROTOKOŁY!L257</f>
        <v>0</v>
      </c>
      <c r="S259" s="42">
        <f t="shared" si="15"/>
        <v>0</v>
      </c>
      <c r="T259">
        <v>2.65E-5</v>
      </c>
      <c r="U259" s="12">
        <v>256</v>
      </c>
    </row>
    <row r="260" spans="2:21">
      <c r="B260" s="29">
        <v>257</v>
      </c>
      <c r="C260" s="40" t="str">
        <f t="shared" si="12"/>
        <v>SZKOŁA</v>
      </c>
      <c r="D260" s="51" t="str">
        <f>VLOOKUP(C260,PROTOKOŁY!$B$2:$D$300,3,FALSE)</f>
        <v>Puszczykowo1.</v>
      </c>
      <c r="E260" s="28">
        <f t="shared" si="13"/>
        <v>1.5999999999999999E-6</v>
      </c>
      <c r="O260" s="27">
        <f t="shared" si="14"/>
        <v>2.6599999999999999E-5</v>
      </c>
      <c r="P260">
        <f>PROTOKOŁY!B258</f>
        <v>0</v>
      </c>
      <c r="R260" s="42">
        <f>PROTOKOŁY!L258</f>
        <v>0</v>
      </c>
      <c r="S260" s="42">
        <f t="shared" si="15"/>
        <v>0</v>
      </c>
      <c r="T260">
        <v>2.6599999999999999E-5</v>
      </c>
      <c r="U260" s="12">
        <v>257</v>
      </c>
    </row>
    <row r="261" spans="2:21">
      <c r="S261" s="42"/>
    </row>
    <row r="262" spans="2:21">
      <c r="S262" s="42"/>
    </row>
    <row r="263" spans="2:21">
      <c r="S263" s="42"/>
    </row>
    <row r="264" spans="2:21">
      <c r="S264" s="42"/>
    </row>
    <row r="265" spans="2:21">
      <c r="S265" s="42"/>
    </row>
    <row r="266" spans="2:21">
      <c r="S266" s="42"/>
    </row>
    <row r="267" spans="2:21">
      <c r="S267" s="42"/>
    </row>
    <row r="268" spans="2:21">
      <c r="S268" s="42"/>
    </row>
    <row r="269" spans="2:21">
      <c r="S269" s="42"/>
    </row>
    <row r="270" spans="2:21">
      <c r="S270" s="42"/>
    </row>
    <row r="271" spans="2:21">
      <c r="S271" s="42"/>
    </row>
    <row r="272" spans="2:21">
      <c r="S272" s="42"/>
    </row>
    <row r="273" spans="19:19">
      <c r="S273" s="42"/>
    </row>
    <row r="274" spans="19:19">
      <c r="S274" s="42"/>
    </row>
    <row r="275" spans="19:19">
      <c r="S275" s="42"/>
    </row>
    <row r="276" spans="19:19">
      <c r="S276" s="42"/>
    </row>
    <row r="277" spans="19:19">
      <c r="S277" s="42"/>
    </row>
    <row r="278" spans="19:19">
      <c r="S278" s="42"/>
    </row>
    <row r="279" spans="19:19">
      <c r="S279" s="42"/>
    </row>
    <row r="280" spans="19:19">
      <c r="S280" s="42"/>
    </row>
    <row r="281" spans="19:19">
      <c r="S281" s="42"/>
    </row>
    <row r="282" spans="19:19">
      <c r="S282" s="42"/>
    </row>
    <row r="283" spans="19:19">
      <c r="S283" s="42"/>
    </row>
    <row r="284" spans="19:19">
      <c r="S284" s="42"/>
    </row>
    <row r="285" spans="19:19">
      <c r="S285" s="42"/>
    </row>
    <row r="286" spans="19:19">
      <c r="S286" s="42"/>
    </row>
    <row r="287" spans="19:19">
      <c r="S287" s="42"/>
    </row>
    <row r="288" spans="19:19">
      <c r="S288" s="42"/>
    </row>
    <row r="289" spans="19:19">
      <c r="S289" s="42"/>
    </row>
    <row r="290" spans="19:19">
      <c r="S290" s="42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290"/>
  <sheetViews>
    <sheetView workbookViewId="0">
      <selection activeCell="C6" sqref="C6"/>
    </sheetView>
  </sheetViews>
  <sheetFormatPr defaultRowHeight="12.75"/>
  <cols>
    <col min="1" max="1" width="33.7109375" style="44" customWidth="1"/>
    <col min="2" max="2" width="9.140625" style="44"/>
    <col min="3" max="3" width="27.85546875" style="45" customWidth="1"/>
    <col min="4" max="4" width="22.5703125" style="44" customWidth="1"/>
    <col min="5" max="5" width="9.140625" style="46"/>
    <col min="6" max="14" width="9.140625" style="44"/>
    <col min="15" max="15" width="9.140625" style="46"/>
    <col min="16" max="16" width="18.140625" style="44" customWidth="1"/>
    <col min="17" max="18" width="9.140625" style="46"/>
    <col min="19" max="16384" width="9.140625" style="44"/>
  </cols>
  <sheetData>
    <row r="2" spans="2:21" ht="20.25">
      <c r="C2" s="47" t="s">
        <v>20</v>
      </c>
    </row>
    <row r="3" spans="2:21">
      <c r="C3" s="48" t="s">
        <v>14</v>
      </c>
    </row>
    <row r="4" spans="2:21">
      <c r="B4" s="68">
        <v>1</v>
      </c>
      <c r="C4" s="69" t="str">
        <f t="shared" ref="C4:C67" si="0">VLOOKUP(E4,O$4:P$260,2,FALSE)</f>
        <v>Cicha Julia</v>
      </c>
      <c r="D4" s="71" t="str">
        <f>VLOOKUP(C4,PROTOKOŁY!$B$2:$D$300,3,FALSE)</f>
        <v>SP Modrze</v>
      </c>
      <c r="E4" s="70">
        <f>LARGE(O$4:O$260,U4)</f>
        <v>278.00001150000003</v>
      </c>
      <c r="O4" s="46">
        <f>S4+T4</f>
        <v>242.000001</v>
      </c>
      <c r="P4" s="44" t="str">
        <f>PROTOKOŁY!B2</f>
        <v>Wietrzyńska Aleksandra</v>
      </c>
      <c r="R4" s="49">
        <f>PROTOKOŁY!P2</f>
        <v>242</v>
      </c>
      <c r="S4" s="49">
        <f>IF(R4&gt;500,0,R4)</f>
        <v>242</v>
      </c>
      <c r="T4" s="44">
        <v>9.9999999999999995E-7</v>
      </c>
      <c r="U4" s="50">
        <v>1</v>
      </c>
    </row>
    <row r="5" spans="2:21">
      <c r="B5" s="68">
        <v>2</v>
      </c>
      <c r="C5" s="69" t="str">
        <f t="shared" si="0"/>
        <v>Anders Anastazja</v>
      </c>
      <c r="D5" s="71" t="str">
        <f>VLOOKUP(C5,PROTOKOŁY!$B$2:$D$300,3,FALSE)</f>
        <v>SP Białężyn</v>
      </c>
      <c r="E5" s="70">
        <f t="shared" ref="E5:E68" si="1">LARGE(O$4:O$260,U5)</f>
        <v>256.00000949999998</v>
      </c>
      <c r="O5" s="46">
        <f t="shared" ref="O5:O68" si="2">S5+T5</f>
        <v>146.00000109999999</v>
      </c>
      <c r="P5" s="44" t="str">
        <f>PROTOKOŁY!B3</f>
        <v>Niedbała Matylda</v>
      </c>
      <c r="R5" s="49">
        <f>PROTOKOŁY!P3</f>
        <v>146</v>
      </c>
      <c r="S5" s="49">
        <f t="shared" ref="S5:S68" si="3">IF(R5&gt;500,0,R5)</f>
        <v>146</v>
      </c>
      <c r="T5" s="44">
        <v>1.1000000000000001E-6</v>
      </c>
      <c r="U5" s="50">
        <v>2</v>
      </c>
    </row>
    <row r="6" spans="2:21">
      <c r="B6" s="68">
        <v>3</v>
      </c>
      <c r="C6" s="69" t="str">
        <f t="shared" si="0"/>
        <v>Matusiak Maria</v>
      </c>
      <c r="D6" s="71" t="str">
        <f>VLOOKUP(C6,PROTOKOŁY!$B$2:$D$300,3,FALSE)</f>
        <v>SP 2 Luboń</v>
      </c>
      <c r="E6" s="70">
        <f t="shared" si="1"/>
        <v>255.0000101</v>
      </c>
      <c r="O6" s="46">
        <f t="shared" si="2"/>
        <v>174.00000120000001</v>
      </c>
      <c r="P6" s="44" t="str">
        <f>PROTOKOŁY!B4</f>
        <v>Tężycka Amelia</v>
      </c>
      <c r="R6" s="49">
        <f>PROTOKOŁY!P4</f>
        <v>174</v>
      </c>
      <c r="S6" s="49">
        <f t="shared" si="3"/>
        <v>174</v>
      </c>
      <c r="T6" s="44">
        <v>1.1999999999999999E-6</v>
      </c>
      <c r="U6" s="50">
        <v>3</v>
      </c>
    </row>
    <row r="7" spans="2:21">
      <c r="B7" s="68">
        <v>4</v>
      </c>
      <c r="C7" s="69" t="str">
        <f t="shared" si="0"/>
        <v>Poplik Zuzanna</v>
      </c>
      <c r="D7" s="71" t="str">
        <f>VLOOKUP(C7,PROTOKOŁY!$B$2:$D$300,3,FALSE)</f>
        <v>SP Przeźmierowo</v>
      </c>
      <c r="E7" s="70">
        <f t="shared" si="1"/>
        <v>252.00000660000001</v>
      </c>
      <c r="O7" s="46">
        <f t="shared" si="2"/>
        <v>172.00000130000001</v>
      </c>
      <c r="P7" s="44" t="str">
        <f>PROTOKOŁY!B5</f>
        <v>Durczewska Hanna</v>
      </c>
      <c r="R7" s="49">
        <f>PROTOKOŁY!P5</f>
        <v>172</v>
      </c>
      <c r="S7" s="49">
        <f t="shared" si="3"/>
        <v>172</v>
      </c>
      <c r="T7" s="44">
        <v>1.2999999999999998E-6</v>
      </c>
      <c r="U7" s="50">
        <v>4</v>
      </c>
    </row>
    <row r="8" spans="2:21">
      <c r="B8" s="68">
        <v>5</v>
      </c>
      <c r="C8" s="69" t="str">
        <f t="shared" si="0"/>
        <v>Tomaszewska Julia</v>
      </c>
      <c r="D8" s="71" t="str">
        <f>VLOOKUP(C8,PROTOKOŁY!$B$2:$D$300,3,FALSE)</f>
        <v>SP Stęszew</v>
      </c>
      <c r="E8" s="70">
        <f t="shared" si="1"/>
        <v>245.00000549999999</v>
      </c>
      <c r="O8" s="46">
        <f t="shared" si="2"/>
        <v>187.0000014</v>
      </c>
      <c r="P8" s="44" t="str">
        <f>PROTOKOŁY!B6</f>
        <v>Miśkiewicz Iga</v>
      </c>
      <c r="R8" s="49">
        <f>PROTOKOŁY!P6</f>
        <v>187</v>
      </c>
      <c r="S8" s="49">
        <f t="shared" si="3"/>
        <v>187</v>
      </c>
      <c r="T8" s="44">
        <v>1.3999999999999999E-6</v>
      </c>
      <c r="U8" s="50">
        <v>5</v>
      </c>
    </row>
    <row r="9" spans="2:21">
      <c r="B9" s="68">
        <v>6</v>
      </c>
      <c r="C9" s="69" t="str">
        <f t="shared" si="0"/>
        <v>Wietrzyńska Aleksandra</v>
      </c>
      <c r="D9" s="71" t="str">
        <f>VLOOKUP(C9,PROTOKOŁY!$B$2:$D$300,3,FALSE)</f>
        <v>Puszczykowo1.</v>
      </c>
      <c r="E9" s="70">
        <f t="shared" si="1"/>
        <v>242.000001</v>
      </c>
      <c r="O9" s="46">
        <f t="shared" si="2"/>
        <v>206.0000015</v>
      </c>
      <c r="P9" s="44" t="str">
        <f>PROTOKOŁY!B7</f>
        <v>Stradomska Aleksandra</v>
      </c>
      <c r="R9" s="49">
        <f>PROTOKOŁY!P7</f>
        <v>206</v>
      </c>
      <c r="S9" s="49">
        <f t="shared" si="3"/>
        <v>206</v>
      </c>
      <c r="T9" s="44">
        <v>1.5E-6</v>
      </c>
      <c r="U9" s="50">
        <v>6</v>
      </c>
    </row>
    <row r="10" spans="2:21">
      <c r="B10" s="68">
        <v>7</v>
      </c>
      <c r="C10" s="69" t="str">
        <f t="shared" si="0"/>
        <v>Arning Paulina</v>
      </c>
      <c r="D10" s="71" t="str">
        <f>VLOOKUP(C10,PROTOKOŁY!$B$2:$D$300,3,FALSE)</f>
        <v>SP 1 Mosina</v>
      </c>
      <c r="E10" s="70">
        <f t="shared" si="1"/>
        <v>238.00000449999999</v>
      </c>
      <c r="O10" s="46">
        <f t="shared" si="2"/>
        <v>1.5999999999999999E-6</v>
      </c>
      <c r="P10" s="44" t="str">
        <f>PROTOKOŁY!B8</f>
        <v>SZKOŁA</v>
      </c>
      <c r="R10" s="49">
        <f>PROTOKOŁY!P8</f>
        <v>0</v>
      </c>
      <c r="S10" s="49">
        <f t="shared" si="3"/>
        <v>0</v>
      </c>
      <c r="T10" s="44">
        <v>1.5999999999999999E-6</v>
      </c>
      <c r="U10" s="50">
        <v>7</v>
      </c>
    </row>
    <row r="11" spans="2:21">
      <c r="B11" s="68">
        <v>8</v>
      </c>
      <c r="C11" s="69" t="str">
        <f t="shared" si="0"/>
        <v>Gocka Joanna</v>
      </c>
      <c r="D11" s="71" t="str">
        <f>VLOOKUP(C11,PROTOKOŁY!$B$2:$D$300,3,FALSE)</f>
        <v>Puszczykowo2.</v>
      </c>
      <c r="E11" s="70">
        <f t="shared" si="1"/>
        <v>234.00000180000001</v>
      </c>
      <c r="O11" s="46">
        <f t="shared" si="2"/>
        <v>149.00000170000001</v>
      </c>
      <c r="P11" s="44" t="str">
        <f>PROTOKOŁY!B9</f>
        <v>Brodka Zofia</v>
      </c>
      <c r="R11" s="49">
        <f>PROTOKOŁY!P9</f>
        <v>149</v>
      </c>
      <c r="S11" s="49">
        <f t="shared" si="3"/>
        <v>149</v>
      </c>
      <c r="T11" s="44">
        <v>1.6999999999999998E-6</v>
      </c>
      <c r="U11" s="50">
        <v>8</v>
      </c>
    </row>
    <row r="12" spans="2:21">
      <c r="B12" s="68">
        <v>9</v>
      </c>
      <c r="C12" s="69" t="str">
        <f t="shared" si="0"/>
        <v>Gabryelska Joanna</v>
      </c>
      <c r="D12" s="71" t="str">
        <f>VLOOKUP(C12,PROTOKOŁY!$B$2:$D$300,3,FALSE)</f>
        <v>SP Lusowo</v>
      </c>
      <c r="E12" s="70">
        <f t="shared" si="1"/>
        <v>231.00000589999999</v>
      </c>
      <c r="O12" s="46">
        <f t="shared" si="2"/>
        <v>234.00000180000001</v>
      </c>
      <c r="P12" s="44" t="str">
        <f>PROTOKOŁY!B10</f>
        <v>Gocka Joanna</v>
      </c>
      <c r="R12" s="49">
        <f>PROTOKOŁY!P10</f>
        <v>234</v>
      </c>
      <c r="S12" s="49">
        <f t="shared" si="3"/>
        <v>234</v>
      </c>
      <c r="T12" s="44">
        <v>1.7999999999999999E-6</v>
      </c>
      <c r="U12" s="50">
        <v>9</v>
      </c>
    </row>
    <row r="13" spans="2:21">
      <c r="B13" s="68">
        <v>10</v>
      </c>
      <c r="C13" s="69" t="str">
        <f t="shared" si="0"/>
        <v>Rychły Adrianna</v>
      </c>
      <c r="D13" s="71" t="str">
        <f>VLOOKUP(C13,PROTOKOŁY!$B$2:$D$300,3,FALSE)</f>
        <v>SP Stęszew</v>
      </c>
      <c r="E13" s="70">
        <f t="shared" si="1"/>
        <v>217.0000052</v>
      </c>
      <c r="O13" s="46">
        <f t="shared" si="2"/>
        <v>211.0000019</v>
      </c>
      <c r="P13" s="44" t="str">
        <f>PROTOKOŁY!B11</f>
        <v>Kleiber Wiktoria</v>
      </c>
      <c r="R13" s="49">
        <f>PROTOKOŁY!P11</f>
        <v>211</v>
      </c>
      <c r="S13" s="49">
        <f t="shared" si="3"/>
        <v>211</v>
      </c>
      <c r="T13" s="44">
        <v>1.9E-6</v>
      </c>
      <c r="U13" s="50">
        <v>10</v>
      </c>
    </row>
    <row r="14" spans="2:21">
      <c r="B14" s="68">
        <v>11</v>
      </c>
      <c r="C14" s="69" t="str">
        <f t="shared" si="0"/>
        <v>Urbaniak Jagoda</v>
      </c>
      <c r="D14" s="71" t="str">
        <f>VLOOKUP(C14,PROTOKOŁY!$B$2:$D$300,3,FALSE)</f>
        <v>SP 2 Luboń</v>
      </c>
      <c r="E14" s="70">
        <f t="shared" si="1"/>
        <v>214.00001019999999</v>
      </c>
      <c r="O14" s="46">
        <f t="shared" si="2"/>
        <v>180.00000199999999</v>
      </c>
      <c r="P14" s="44" t="str">
        <f>PROTOKOŁY!B12</f>
        <v>Grabia Magdalena</v>
      </c>
      <c r="R14" s="49">
        <f>PROTOKOŁY!P12</f>
        <v>180</v>
      </c>
      <c r="S14" s="49">
        <f t="shared" si="3"/>
        <v>180</v>
      </c>
      <c r="T14" s="44">
        <v>1.9999999999999999E-6</v>
      </c>
      <c r="U14" s="50">
        <v>11</v>
      </c>
    </row>
    <row r="15" spans="2:21">
      <c r="B15" s="68">
        <v>12</v>
      </c>
      <c r="C15" s="69" t="str">
        <f t="shared" si="0"/>
        <v>Usak Maja</v>
      </c>
      <c r="D15" s="71" t="str">
        <f>VLOOKUP(C15,PROTOKOŁY!$B$2:$D$300,3,FALSE)</f>
        <v>SP 1 Luboń</v>
      </c>
      <c r="E15" s="70">
        <f t="shared" si="1"/>
        <v>211.00000779999999</v>
      </c>
      <c r="O15" s="46">
        <f t="shared" si="2"/>
        <v>168.00000209999999</v>
      </c>
      <c r="P15" s="44" t="str">
        <f>PROTOKOŁY!B13</f>
        <v>Mazur Wiktoria</v>
      </c>
      <c r="R15" s="49">
        <f>PROTOKOŁY!P13</f>
        <v>168</v>
      </c>
      <c r="S15" s="49">
        <f t="shared" si="3"/>
        <v>168</v>
      </c>
      <c r="T15" s="44">
        <v>2.1000000000000002E-6</v>
      </c>
      <c r="U15" s="50">
        <v>12</v>
      </c>
    </row>
    <row r="16" spans="2:21">
      <c r="B16" s="68">
        <v>13</v>
      </c>
      <c r="C16" s="69" t="str">
        <f t="shared" si="0"/>
        <v>Kleiber Wiktoria</v>
      </c>
      <c r="D16" s="71" t="str">
        <f>VLOOKUP(C16,PROTOKOŁY!$B$2:$D$300,3,FALSE)</f>
        <v>Puszczykowo2.</v>
      </c>
      <c r="E16" s="70">
        <f t="shared" si="1"/>
        <v>211.0000019</v>
      </c>
      <c r="O16" s="46">
        <f t="shared" si="2"/>
        <v>2.2000000000000001E-6</v>
      </c>
      <c r="P16" s="44">
        <f>PROTOKOŁY!B14</f>
        <v>0</v>
      </c>
      <c r="R16" s="49">
        <f>PROTOKOŁY!P14</f>
        <v>0</v>
      </c>
      <c r="S16" s="49">
        <f t="shared" si="3"/>
        <v>0</v>
      </c>
      <c r="T16" s="44">
        <v>2.2000000000000001E-6</v>
      </c>
      <c r="U16" s="50">
        <v>13</v>
      </c>
    </row>
    <row r="17" spans="2:21">
      <c r="B17" s="68">
        <v>14</v>
      </c>
      <c r="C17" s="69" t="str">
        <f t="shared" si="0"/>
        <v>Jasińska Anna</v>
      </c>
      <c r="D17" s="71" t="str">
        <f>VLOOKUP(C17,PROTOKOŁY!$B$2:$D$300,3,FALSE)</f>
        <v>SP Suchy Las</v>
      </c>
      <c r="E17" s="70">
        <f t="shared" si="1"/>
        <v>210.00000890000001</v>
      </c>
      <c r="O17" s="46">
        <f t="shared" si="2"/>
        <v>2.3E-6</v>
      </c>
      <c r="P17" s="44" t="str">
        <f>PROTOKOŁY!B15</f>
        <v>SZKOŁA</v>
      </c>
      <c r="R17" s="49">
        <f>PROTOKOŁY!P15</f>
        <v>0</v>
      </c>
      <c r="S17" s="49">
        <f t="shared" si="3"/>
        <v>0</v>
      </c>
      <c r="T17" s="44">
        <v>2.3E-6</v>
      </c>
      <c r="U17" s="50">
        <v>14</v>
      </c>
    </row>
    <row r="18" spans="2:21">
      <c r="B18" s="68">
        <v>15</v>
      </c>
      <c r="C18" s="69" t="str">
        <f t="shared" si="0"/>
        <v>Smoczyk Aleksandra</v>
      </c>
      <c r="D18" s="71" t="str">
        <f>VLOOKUP(C18,PROTOKOŁY!$B$2:$D$300,3,FALSE)</f>
        <v>SP 1 Kórnik</v>
      </c>
      <c r="E18" s="70">
        <f t="shared" si="1"/>
        <v>209.0000024</v>
      </c>
      <c r="O18" s="46">
        <f t="shared" si="2"/>
        <v>209.0000024</v>
      </c>
      <c r="P18" s="44" t="str">
        <f>PROTOKOŁY!B16</f>
        <v>Smoczyk Aleksandra</v>
      </c>
      <c r="R18" s="49">
        <f>PROTOKOŁY!P16</f>
        <v>209</v>
      </c>
      <c r="S18" s="49">
        <f t="shared" si="3"/>
        <v>209</v>
      </c>
      <c r="T18" s="44">
        <v>2.3999999999999999E-6</v>
      </c>
      <c r="U18" s="50">
        <v>15</v>
      </c>
    </row>
    <row r="19" spans="2:21">
      <c r="B19" s="68">
        <v>16</v>
      </c>
      <c r="C19" s="69" t="str">
        <f t="shared" si="0"/>
        <v>Kluj Aleksandra</v>
      </c>
      <c r="D19" s="71" t="str">
        <f>VLOOKUP(C19,PROTOKOŁY!$B$2:$D$300,3,FALSE)</f>
        <v>SP Przeźmierowo</v>
      </c>
      <c r="E19" s="70">
        <f t="shared" si="1"/>
        <v>208.0000071</v>
      </c>
      <c r="O19" s="46">
        <f t="shared" si="2"/>
        <v>145.00000249999999</v>
      </c>
      <c r="P19" s="44" t="str">
        <f>PROTOKOŁY!B17</f>
        <v>Jakubowska Martyna</v>
      </c>
      <c r="R19" s="49">
        <f>PROTOKOŁY!P17</f>
        <v>145</v>
      </c>
      <c r="S19" s="49">
        <f t="shared" si="3"/>
        <v>145</v>
      </c>
      <c r="T19" s="44">
        <v>2.4999999999999998E-6</v>
      </c>
      <c r="U19" s="50">
        <v>16</v>
      </c>
    </row>
    <row r="20" spans="2:21">
      <c r="B20" s="68">
        <v>17</v>
      </c>
      <c r="C20" s="69" t="str">
        <f t="shared" si="0"/>
        <v>Tomicka Wiktoria</v>
      </c>
      <c r="D20" s="71" t="str">
        <f>VLOOKUP(C20,PROTOKOŁY!$B$2:$D$300,3,FALSE)</f>
        <v>SP Kobylnica</v>
      </c>
      <c r="E20" s="70">
        <f t="shared" si="1"/>
        <v>207.00001359999999</v>
      </c>
      <c r="O20" s="46">
        <f t="shared" si="2"/>
        <v>107.0000026</v>
      </c>
      <c r="P20" s="44" t="str">
        <f>PROTOKOŁY!B18</f>
        <v>Kapitan Karolina</v>
      </c>
      <c r="R20" s="49">
        <f>PROTOKOŁY!P18</f>
        <v>107</v>
      </c>
      <c r="S20" s="49">
        <f t="shared" si="3"/>
        <v>107</v>
      </c>
      <c r="T20" s="44">
        <v>2.5999999999999997E-6</v>
      </c>
      <c r="U20" s="50">
        <v>17</v>
      </c>
    </row>
    <row r="21" spans="2:21">
      <c r="B21" s="68">
        <v>18</v>
      </c>
      <c r="C21" s="69" t="str">
        <f t="shared" si="0"/>
        <v>Rackowiak Karolina</v>
      </c>
      <c r="D21" s="71" t="str">
        <f>VLOOKUP(C21,PROTOKOŁY!$B$2:$D$300,3,FALSE)</f>
        <v>SP Lusowo</v>
      </c>
      <c r="E21" s="70">
        <f t="shared" si="1"/>
        <v>207.00000600000001</v>
      </c>
      <c r="O21" s="46">
        <f t="shared" si="2"/>
        <v>150.00000270000001</v>
      </c>
      <c r="P21" s="44" t="str">
        <f>PROTOKOŁY!B19</f>
        <v>Wartecka Barbara</v>
      </c>
      <c r="R21" s="49">
        <f>PROTOKOŁY!P19</f>
        <v>150</v>
      </c>
      <c r="S21" s="49">
        <f t="shared" si="3"/>
        <v>150</v>
      </c>
      <c r="T21" s="44">
        <v>2.6999999999999996E-6</v>
      </c>
      <c r="U21" s="50">
        <v>18</v>
      </c>
    </row>
    <row r="22" spans="2:21">
      <c r="B22" s="68">
        <v>19</v>
      </c>
      <c r="C22" s="69" t="str">
        <f t="shared" si="0"/>
        <v>Stradomska Aleksandra</v>
      </c>
      <c r="D22" s="71" t="str">
        <f>VLOOKUP(C22,PROTOKOŁY!$B$2:$D$300,3,FALSE)</f>
        <v>Puszczykowo1.</v>
      </c>
      <c r="E22" s="70">
        <f t="shared" si="1"/>
        <v>206.0000015</v>
      </c>
      <c r="O22" s="46">
        <f t="shared" si="2"/>
        <v>136.0000028</v>
      </c>
      <c r="P22" s="44" t="str">
        <f>PROTOKOŁY!B20</f>
        <v>Wartecka Zofia</v>
      </c>
      <c r="R22" s="49">
        <f>PROTOKOŁY!P20</f>
        <v>136</v>
      </c>
      <c r="S22" s="49">
        <f t="shared" si="3"/>
        <v>136</v>
      </c>
      <c r="T22" s="44">
        <v>2.7999999999999999E-6</v>
      </c>
      <c r="U22" s="50">
        <v>19</v>
      </c>
    </row>
    <row r="23" spans="2:21">
      <c r="B23" s="68">
        <v>20</v>
      </c>
      <c r="C23" s="69" t="str">
        <f t="shared" si="0"/>
        <v>Konarska Katarzyna</v>
      </c>
      <c r="D23" s="71" t="str">
        <f>VLOOKUP(C23,PROTOKOŁY!$B$2:$D$300,3,FALSE)</f>
        <v>SP 2 Luboń</v>
      </c>
      <c r="E23" s="70">
        <f t="shared" si="1"/>
        <v>205.00001040000001</v>
      </c>
      <c r="O23" s="46">
        <f t="shared" si="2"/>
        <v>2.9000000000000002E-6</v>
      </c>
      <c r="P23" s="44">
        <f>PROTOKOŁY!B21</f>
        <v>0</v>
      </c>
      <c r="R23" s="49">
        <f>PROTOKOŁY!P21</f>
        <v>0</v>
      </c>
      <c r="S23" s="49">
        <f t="shared" si="3"/>
        <v>0</v>
      </c>
      <c r="T23" s="44">
        <v>2.9000000000000002E-6</v>
      </c>
      <c r="U23" s="50">
        <v>20</v>
      </c>
    </row>
    <row r="24" spans="2:21">
      <c r="B24" s="29">
        <v>21</v>
      </c>
      <c r="C24" s="40" t="str">
        <f t="shared" si="0"/>
        <v>Kocurek Klaudia</v>
      </c>
      <c r="D24" s="51" t="str">
        <f>VLOOKUP(C24,PROTOKOŁY!$B$2:$D$300,3,FALSE)</f>
        <v>SP Stęszew</v>
      </c>
      <c r="E24" s="32">
        <f t="shared" si="1"/>
        <v>204.00000539999999</v>
      </c>
      <c r="O24" s="46">
        <f t="shared" si="2"/>
        <v>3.0000000000000001E-6</v>
      </c>
      <c r="P24" s="44" t="str">
        <f>PROTOKOŁY!B22</f>
        <v>SZKOŁA</v>
      </c>
      <c r="R24" s="49">
        <f>PROTOKOŁY!P22</f>
        <v>0</v>
      </c>
      <c r="S24" s="49">
        <f t="shared" si="3"/>
        <v>0</v>
      </c>
      <c r="T24" s="44">
        <v>3.0000000000000001E-6</v>
      </c>
      <c r="U24" s="50">
        <v>21</v>
      </c>
    </row>
    <row r="25" spans="2:21">
      <c r="B25" s="29">
        <v>22</v>
      </c>
      <c r="C25" s="40" t="str">
        <f t="shared" si="0"/>
        <v>Kaczmarek Julia</v>
      </c>
      <c r="D25" s="51" t="str">
        <f>VLOOKUP(C25,PROTOKOŁY!$B$2:$D$300,3,FALSE)</f>
        <v>SP Stęszew</v>
      </c>
      <c r="E25" s="32">
        <f t="shared" si="1"/>
        <v>203.0000053</v>
      </c>
      <c r="O25" s="46">
        <f t="shared" si="2"/>
        <v>156.00000309999999</v>
      </c>
      <c r="P25" s="44" t="str">
        <f>PROTOKOŁY!B23</f>
        <v>Rumińska Sylwia</v>
      </c>
      <c r="R25" s="49">
        <f>PROTOKOŁY!P23</f>
        <v>156</v>
      </c>
      <c r="S25" s="49">
        <f t="shared" si="3"/>
        <v>156</v>
      </c>
      <c r="T25" s="44">
        <v>3.1E-6</v>
      </c>
      <c r="U25" s="50">
        <v>22</v>
      </c>
    </row>
    <row r="26" spans="2:21">
      <c r="B26" s="29">
        <v>23</v>
      </c>
      <c r="C26" s="40" t="str">
        <f t="shared" si="0"/>
        <v>Matuszczak Gabrysia</v>
      </c>
      <c r="D26" s="51" t="str">
        <f>VLOOKUP(C26,PROTOKOŁY!$B$2:$D$300,3,FALSE)</f>
        <v>SP 2 Luboń</v>
      </c>
      <c r="E26" s="32">
        <f t="shared" si="1"/>
        <v>200.00001030000001</v>
      </c>
      <c r="O26" s="46">
        <f t="shared" si="2"/>
        <v>156.00000320000001</v>
      </c>
      <c r="P26" s="44" t="str">
        <f>PROTOKOŁY!B24</f>
        <v>Sułkowska Magdalena</v>
      </c>
      <c r="R26" s="49">
        <f>PROTOKOŁY!P24</f>
        <v>156</v>
      </c>
      <c r="S26" s="49">
        <f t="shared" si="3"/>
        <v>156</v>
      </c>
      <c r="T26" s="44">
        <v>3.1999999999999999E-6</v>
      </c>
      <c r="U26" s="50">
        <v>23</v>
      </c>
    </row>
    <row r="27" spans="2:21">
      <c r="B27" s="29">
        <v>24</v>
      </c>
      <c r="C27" s="40" t="str">
        <f t="shared" si="0"/>
        <v>Węglarz Emilia</v>
      </c>
      <c r="D27" s="51" t="str">
        <f>VLOOKUP(C27,PROTOKOŁY!$B$2:$D$300,3,FALSE)</f>
        <v>SP 2 Luboń</v>
      </c>
      <c r="E27" s="32">
        <f t="shared" si="1"/>
        <v>199.0000106</v>
      </c>
      <c r="O27" s="46">
        <f t="shared" si="2"/>
        <v>151.0000033</v>
      </c>
      <c r="P27" s="44" t="str">
        <f>PROTOKOŁY!B25</f>
        <v>Olejniczak Klaudia</v>
      </c>
      <c r="R27" s="49">
        <f>PROTOKOŁY!P25</f>
        <v>151</v>
      </c>
      <c r="S27" s="49">
        <f t="shared" si="3"/>
        <v>151</v>
      </c>
      <c r="T27" s="44">
        <v>3.2999999999999997E-6</v>
      </c>
      <c r="U27" s="50">
        <v>24</v>
      </c>
    </row>
    <row r="28" spans="2:21">
      <c r="B28" s="29">
        <v>25</v>
      </c>
      <c r="C28" s="40" t="str">
        <f t="shared" si="0"/>
        <v>Gulczyńaska Marianna</v>
      </c>
      <c r="D28" s="51" t="str">
        <f>VLOOKUP(C28,PROTOKOŁY!$B$2:$D$300,3,FALSE)</f>
        <v>SP Suchy Las</v>
      </c>
      <c r="E28" s="32">
        <f t="shared" si="1"/>
        <v>199.00000900000001</v>
      </c>
      <c r="O28" s="46">
        <f t="shared" si="2"/>
        <v>134.0000034</v>
      </c>
      <c r="P28" s="44" t="str">
        <f>PROTOKOŁY!B26</f>
        <v>Frąckowiak Dominika</v>
      </c>
      <c r="R28" s="49">
        <f>PROTOKOŁY!P26</f>
        <v>134</v>
      </c>
      <c r="S28" s="49">
        <f t="shared" si="3"/>
        <v>134</v>
      </c>
      <c r="T28" s="44">
        <v>3.3999999999999996E-6</v>
      </c>
      <c r="U28" s="50">
        <v>25</v>
      </c>
    </row>
    <row r="29" spans="2:21">
      <c r="B29" s="29">
        <v>26</v>
      </c>
      <c r="C29" s="40" t="str">
        <f t="shared" si="0"/>
        <v>Nowakowska Sawa</v>
      </c>
      <c r="D29" s="51" t="str">
        <f>VLOOKUP(C29,PROTOKOŁY!$B$2:$D$300,3,FALSE)</f>
        <v>SP 1 Mosina</v>
      </c>
      <c r="E29" s="32">
        <f t="shared" si="1"/>
        <v>199.0000048</v>
      </c>
      <c r="O29" s="46">
        <f t="shared" si="2"/>
        <v>148.00000349999999</v>
      </c>
      <c r="P29" s="44" t="str">
        <f>PROTOKOŁY!B27</f>
        <v>Radziejewsa Agata</v>
      </c>
      <c r="R29" s="49">
        <f>PROTOKOŁY!P27</f>
        <v>148</v>
      </c>
      <c r="S29" s="49">
        <f t="shared" si="3"/>
        <v>148</v>
      </c>
      <c r="T29" s="44">
        <v>3.4999999999999995E-6</v>
      </c>
      <c r="U29" s="50">
        <v>26</v>
      </c>
    </row>
    <row r="30" spans="2:21">
      <c r="B30" s="29">
        <v>27</v>
      </c>
      <c r="C30" s="40" t="str">
        <f t="shared" si="0"/>
        <v>Ratajczak Klaudia</v>
      </c>
      <c r="D30" s="51" t="str">
        <f>VLOOKUP(C30,PROTOKOŁY!$B$2:$D$300,3,FALSE)</f>
        <v>SP 1 Luboń</v>
      </c>
      <c r="E30" s="32">
        <f t="shared" si="1"/>
        <v>197.00000729999999</v>
      </c>
      <c r="O30" s="46">
        <f t="shared" si="2"/>
        <v>170.00000360000001</v>
      </c>
      <c r="P30" s="44" t="str">
        <f>PROTOKOŁY!B28</f>
        <v>Matuszewska Weronika</v>
      </c>
      <c r="R30" s="49">
        <f>PROTOKOŁY!P28</f>
        <v>170</v>
      </c>
      <c r="S30" s="49">
        <f t="shared" si="3"/>
        <v>170</v>
      </c>
      <c r="T30" s="44">
        <v>3.5999999999999994E-6</v>
      </c>
      <c r="U30" s="50">
        <v>27</v>
      </c>
    </row>
    <row r="31" spans="2:21">
      <c r="B31" s="29">
        <v>28</v>
      </c>
      <c r="C31" s="40" t="str">
        <f t="shared" si="0"/>
        <v>Rydlewska Małgorzata</v>
      </c>
      <c r="D31" s="51" t="str">
        <f>VLOOKUP(C31,PROTOKOŁY!$B$2:$D$300,3,FALSE)</f>
        <v>SP 1 Mosina</v>
      </c>
      <c r="E31" s="32">
        <f t="shared" si="1"/>
        <v>195.00000460000001</v>
      </c>
      <c r="O31" s="46">
        <f t="shared" si="2"/>
        <v>3.7000000000000002E-6</v>
      </c>
      <c r="P31" s="44" t="str">
        <f>PROTOKOŁY!B29</f>
        <v>SZKOŁA</v>
      </c>
      <c r="R31" s="49">
        <f>PROTOKOŁY!P29</f>
        <v>0</v>
      </c>
      <c r="S31" s="49">
        <f t="shared" si="3"/>
        <v>0</v>
      </c>
      <c r="T31" s="44">
        <v>3.7000000000000002E-6</v>
      </c>
      <c r="U31" s="50">
        <v>28</v>
      </c>
    </row>
    <row r="32" spans="2:21">
      <c r="B32" s="29">
        <v>29</v>
      </c>
      <c r="C32" s="40" t="str">
        <f t="shared" si="0"/>
        <v>Dobrogojska Emilia</v>
      </c>
      <c r="D32" s="51" t="str">
        <f>VLOOKUP(C32,PROTOKOŁY!$B$2:$D$300,3,FALSE)</f>
        <v>SP Kostrzyn</v>
      </c>
      <c r="E32" s="32">
        <f t="shared" si="1"/>
        <v>193.000013</v>
      </c>
      <c r="O32" s="46">
        <f t="shared" si="2"/>
        <v>185.0000038</v>
      </c>
      <c r="P32" s="44" t="str">
        <f>PROTOKOŁY!B30</f>
        <v>Olejnik Łucja</v>
      </c>
      <c r="R32" s="49">
        <f>PROTOKOŁY!P30</f>
        <v>185</v>
      </c>
      <c r="S32" s="49">
        <f t="shared" si="3"/>
        <v>185</v>
      </c>
      <c r="T32" s="44">
        <v>3.8E-6</v>
      </c>
      <c r="U32" s="50">
        <v>29</v>
      </c>
    </row>
    <row r="33" spans="2:21">
      <c r="B33" s="29">
        <v>30</v>
      </c>
      <c r="C33" s="40" t="str">
        <f t="shared" si="0"/>
        <v>Szwed-Kopyto Julia</v>
      </c>
      <c r="D33" s="51" t="str">
        <f>VLOOKUP(C33,PROTOKOŁY!$B$2:$D$300,3,FALSE)</f>
        <v>SP 5 Swarzędz</v>
      </c>
      <c r="E33" s="32">
        <f t="shared" si="1"/>
        <v>193.00000829999999</v>
      </c>
      <c r="O33" s="46">
        <f t="shared" si="2"/>
        <v>181.0000039</v>
      </c>
      <c r="P33" s="44" t="str">
        <f>PROTOKOŁY!B31</f>
        <v>Szrejder Paulina</v>
      </c>
      <c r="R33" s="49">
        <f>PROTOKOŁY!P31</f>
        <v>181</v>
      </c>
      <c r="S33" s="49">
        <f t="shared" si="3"/>
        <v>181</v>
      </c>
      <c r="T33" s="44">
        <v>3.8999999999999999E-6</v>
      </c>
      <c r="U33" s="50">
        <v>30</v>
      </c>
    </row>
    <row r="34" spans="2:21">
      <c r="B34" s="29">
        <v>31</v>
      </c>
      <c r="C34" s="40" t="str">
        <f t="shared" si="0"/>
        <v>Miśkiewicz Iga</v>
      </c>
      <c r="D34" s="51" t="str">
        <f>VLOOKUP(C34,PROTOKOŁY!$B$2:$D$300,3,FALSE)</f>
        <v>Puszczykowo1.</v>
      </c>
      <c r="E34" s="32">
        <f t="shared" si="1"/>
        <v>187.0000014</v>
      </c>
      <c r="O34" s="46">
        <f t="shared" si="2"/>
        <v>178.00000399999999</v>
      </c>
      <c r="P34" s="44" t="str">
        <f>PROTOKOŁY!B32</f>
        <v>Załuska Klaudia</v>
      </c>
      <c r="R34" s="49">
        <f>PROTOKOŁY!P32</f>
        <v>178</v>
      </c>
      <c r="S34" s="49">
        <f t="shared" si="3"/>
        <v>178</v>
      </c>
      <c r="T34" s="44">
        <v>3.9999999999999998E-6</v>
      </c>
      <c r="U34" s="50">
        <v>31</v>
      </c>
    </row>
    <row r="35" spans="2:21">
      <c r="B35" s="29">
        <v>32</v>
      </c>
      <c r="C35" s="40" t="str">
        <f t="shared" si="0"/>
        <v>Boruszak Marta</v>
      </c>
      <c r="D35" s="51" t="str">
        <f>VLOOKUP(C35,PROTOKOŁY!$B$2:$D$300,3,FALSE)</f>
        <v>SP Kostrzyn</v>
      </c>
      <c r="E35" s="32">
        <f t="shared" si="1"/>
        <v>185.0000129</v>
      </c>
      <c r="O35" s="46">
        <f t="shared" si="2"/>
        <v>185.00000410000001</v>
      </c>
      <c r="P35" s="44" t="str">
        <f>PROTOKOŁY!B33</f>
        <v>Szeszuła Wiktoria</v>
      </c>
      <c r="R35" s="49">
        <f>PROTOKOŁY!P33</f>
        <v>185</v>
      </c>
      <c r="S35" s="49">
        <f t="shared" si="3"/>
        <v>185</v>
      </c>
      <c r="T35" s="44">
        <v>4.0999999999999997E-6</v>
      </c>
      <c r="U35" s="50">
        <v>32</v>
      </c>
    </row>
    <row r="36" spans="2:21">
      <c r="B36" s="29">
        <v>33</v>
      </c>
      <c r="C36" s="40" t="str">
        <f t="shared" si="0"/>
        <v>Perka Wiktoria</v>
      </c>
      <c r="D36" s="51" t="str">
        <f>VLOOKUP(C36,PROTOKOŁY!$B$2:$D$300,3,FALSE)</f>
        <v>SP Białężyn</v>
      </c>
      <c r="E36" s="32">
        <f t="shared" si="1"/>
        <v>185.0000096</v>
      </c>
      <c r="O36" s="46">
        <f t="shared" si="2"/>
        <v>119.00000420000001</v>
      </c>
      <c r="P36" s="44" t="str">
        <f>PROTOKOŁY!B34</f>
        <v>Taciak Monika</v>
      </c>
      <c r="R36" s="49">
        <f>PROTOKOŁY!P34</f>
        <v>119</v>
      </c>
      <c r="S36" s="49">
        <f t="shared" si="3"/>
        <v>119</v>
      </c>
      <c r="T36" s="44">
        <v>4.1999999999999996E-6</v>
      </c>
      <c r="U36" s="50">
        <v>33</v>
      </c>
    </row>
    <row r="37" spans="2:21">
      <c r="B37" s="29">
        <v>34</v>
      </c>
      <c r="C37" s="40" t="str">
        <f t="shared" si="0"/>
        <v>Walewska Zuzanna</v>
      </c>
      <c r="D37" s="51" t="str">
        <f>VLOOKUP(C37,PROTOKOŁY!$B$2:$D$300,3,FALSE)</f>
        <v>SP Suchy Las</v>
      </c>
      <c r="E37" s="32">
        <f t="shared" si="1"/>
        <v>185.00000879999999</v>
      </c>
      <c r="O37" s="46">
        <f t="shared" si="2"/>
        <v>143.0000043</v>
      </c>
      <c r="P37" s="44" t="str">
        <f>PROTOKOŁY!B35</f>
        <v>Walkowska Karina</v>
      </c>
      <c r="R37" s="49">
        <f>PROTOKOŁY!P35</f>
        <v>143</v>
      </c>
      <c r="S37" s="49">
        <f t="shared" si="3"/>
        <v>143</v>
      </c>
      <c r="T37" s="44">
        <v>4.2999999999999995E-6</v>
      </c>
      <c r="U37" s="50">
        <v>34</v>
      </c>
    </row>
    <row r="38" spans="2:21">
      <c r="B38" s="29">
        <v>35</v>
      </c>
      <c r="C38" s="40" t="str">
        <f t="shared" si="0"/>
        <v>Balwińska Wiktoria</v>
      </c>
      <c r="D38" s="51" t="str">
        <f>VLOOKUP(C38,PROTOKOŁY!$B$2:$D$300,3,FALSE)</f>
        <v>SP 1 Luboń</v>
      </c>
      <c r="E38" s="32">
        <f t="shared" si="1"/>
        <v>185.00000750000001</v>
      </c>
      <c r="O38" s="46">
        <f t="shared" si="2"/>
        <v>4.3999999999999994E-6</v>
      </c>
      <c r="P38" s="44" t="str">
        <f>PROTOKOŁY!B36</f>
        <v>SZKOŁA</v>
      </c>
      <c r="R38" s="49">
        <f>PROTOKOŁY!P36</f>
        <v>0</v>
      </c>
      <c r="S38" s="49">
        <f t="shared" si="3"/>
        <v>0</v>
      </c>
      <c r="T38" s="44">
        <v>4.3999999999999994E-6</v>
      </c>
      <c r="U38" s="50">
        <v>35</v>
      </c>
    </row>
    <row r="39" spans="2:21">
      <c r="B39" s="29">
        <v>36</v>
      </c>
      <c r="C39" s="40" t="str">
        <f t="shared" si="0"/>
        <v>Szeszuła Wiktoria</v>
      </c>
      <c r="D39" s="51" t="str">
        <f>VLOOKUP(C39,PROTOKOŁY!$B$2:$D$300,3,FALSE)</f>
        <v>SP Pecna</v>
      </c>
      <c r="E39" s="32">
        <f t="shared" si="1"/>
        <v>185.00000410000001</v>
      </c>
      <c r="O39" s="46">
        <f t="shared" si="2"/>
        <v>238.00000449999999</v>
      </c>
      <c r="P39" s="44" t="str">
        <f>PROTOKOŁY!B37</f>
        <v>Arning Paulina</v>
      </c>
      <c r="R39" s="49">
        <f>PROTOKOŁY!P37</f>
        <v>238</v>
      </c>
      <c r="S39" s="49">
        <f t="shared" si="3"/>
        <v>238</v>
      </c>
      <c r="T39" s="44">
        <v>4.5000000000000001E-6</v>
      </c>
      <c r="U39" s="50">
        <v>36</v>
      </c>
    </row>
    <row r="40" spans="2:21">
      <c r="B40" s="29">
        <v>37</v>
      </c>
      <c r="C40" s="40" t="str">
        <f t="shared" si="0"/>
        <v>Olejnik Łucja</v>
      </c>
      <c r="D40" s="51" t="str">
        <f>VLOOKUP(C40,PROTOKOŁY!$B$2:$D$300,3,FALSE)</f>
        <v>SP Pecna</v>
      </c>
      <c r="E40" s="32">
        <f t="shared" si="1"/>
        <v>185.0000038</v>
      </c>
      <c r="O40" s="46">
        <f t="shared" si="2"/>
        <v>195.00000460000001</v>
      </c>
      <c r="P40" s="44" t="str">
        <f>PROTOKOŁY!B38</f>
        <v>Rydlewska Małgorzata</v>
      </c>
      <c r="R40" s="49">
        <f>PROTOKOŁY!P38</f>
        <v>195</v>
      </c>
      <c r="S40" s="49">
        <f t="shared" si="3"/>
        <v>195</v>
      </c>
      <c r="T40" s="44">
        <v>4.6E-6</v>
      </c>
      <c r="U40" s="50">
        <v>37</v>
      </c>
    </row>
    <row r="41" spans="2:21">
      <c r="B41" s="29">
        <v>38</v>
      </c>
      <c r="C41" s="40" t="str">
        <f t="shared" si="0"/>
        <v>Balcerek Agnieszka</v>
      </c>
      <c r="D41" s="51" t="str">
        <f>VLOOKUP(C41,PROTOKOŁY!$B$2:$D$300,3,FALSE)</f>
        <v>SP 2 Luboń</v>
      </c>
      <c r="E41" s="32">
        <f t="shared" si="1"/>
        <v>183.0000105</v>
      </c>
      <c r="O41" s="46">
        <f t="shared" si="2"/>
        <v>177.00000470000001</v>
      </c>
      <c r="P41" s="44" t="str">
        <f>PROTOKOŁY!B39</f>
        <v>Madej Martyna</v>
      </c>
      <c r="R41" s="49">
        <f>PROTOKOŁY!P39</f>
        <v>177</v>
      </c>
      <c r="S41" s="49">
        <f t="shared" si="3"/>
        <v>177</v>
      </c>
      <c r="T41" s="44">
        <v>4.6999999999999999E-6</v>
      </c>
      <c r="U41" s="50">
        <v>38</v>
      </c>
    </row>
    <row r="42" spans="2:21">
      <c r="B42" s="29">
        <v>39</v>
      </c>
      <c r="C42" s="40" t="str">
        <f t="shared" si="0"/>
        <v>Szrejder Paulina</v>
      </c>
      <c r="D42" s="51" t="str">
        <f>VLOOKUP(C42,PROTOKOŁY!$B$2:$D$300,3,FALSE)</f>
        <v>SP Pecna</v>
      </c>
      <c r="E42" s="32">
        <f t="shared" si="1"/>
        <v>181.0000039</v>
      </c>
      <c r="O42" s="46">
        <f t="shared" si="2"/>
        <v>199.0000048</v>
      </c>
      <c r="P42" s="44" t="str">
        <f>PROTOKOŁY!B40</f>
        <v>Nowakowska Sawa</v>
      </c>
      <c r="R42" s="49">
        <f>PROTOKOŁY!P40</f>
        <v>199</v>
      </c>
      <c r="S42" s="49">
        <f t="shared" si="3"/>
        <v>199</v>
      </c>
      <c r="T42" s="44">
        <v>4.7999999999999998E-6</v>
      </c>
      <c r="U42" s="50">
        <v>39</v>
      </c>
    </row>
    <row r="43" spans="2:21">
      <c r="B43" s="29">
        <v>40</v>
      </c>
      <c r="C43" s="40" t="str">
        <f t="shared" si="0"/>
        <v>Sepiół Oliwia</v>
      </c>
      <c r="D43" s="51" t="str">
        <f>VLOOKUP(C43,PROTOKOŁY!$B$2:$D$300,3,FALSE)</f>
        <v>SP Przeźmierowo</v>
      </c>
      <c r="E43" s="32">
        <f t="shared" si="1"/>
        <v>180.00000689999999</v>
      </c>
      <c r="O43" s="46">
        <f t="shared" si="2"/>
        <v>128.00000489999999</v>
      </c>
      <c r="P43" s="44" t="str">
        <f>PROTOKOŁY!B41</f>
        <v>Maćkowiak Wiktoria</v>
      </c>
      <c r="R43" s="49">
        <f>PROTOKOŁY!P41</f>
        <v>128</v>
      </c>
      <c r="S43" s="49">
        <f t="shared" si="3"/>
        <v>128</v>
      </c>
      <c r="T43" s="44">
        <v>4.8999999999999997E-6</v>
      </c>
      <c r="U43" s="50">
        <v>40</v>
      </c>
    </row>
    <row r="44" spans="2:21">
      <c r="B44" s="29">
        <v>41</v>
      </c>
      <c r="C44" s="40" t="str">
        <f t="shared" si="0"/>
        <v>Galusik Julia</v>
      </c>
      <c r="D44" s="51" t="str">
        <f>VLOOKUP(C44,PROTOKOŁY!$B$2:$D$300,3,FALSE)</f>
        <v>SP Przeźmierowo</v>
      </c>
      <c r="E44" s="32">
        <f t="shared" si="1"/>
        <v>180.0000067</v>
      </c>
      <c r="O44" s="46">
        <f t="shared" si="2"/>
        <v>106.000005</v>
      </c>
      <c r="P44" s="44" t="str">
        <f>PROTOKOŁY!B42</f>
        <v>Napierała Zuzanna</v>
      </c>
      <c r="R44" s="49">
        <f>PROTOKOŁY!P42</f>
        <v>106</v>
      </c>
      <c r="S44" s="49">
        <f t="shared" si="3"/>
        <v>106</v>
      </c>
      <c r="T44" s="44">
        <v>4.9999999999999996E-6</v>
      </c>
      <c r="U44" s="50">
        <v>41</v>
      </c>
    </row>
    <row r="45" spans="2:21">
      <c r="B45" s="29">
        <v>42</v>
      </c>
      <c r="C45" s="40" t="str">
        <f t="shared" si="0"/>
        <v>Grabia Magdalena</v>
      </c>
      <c r="D45" s="51" t="str">
        <f>VLOOKUP(C45,PROTOKOŁY!$B$2:$D$300,3,FALSE)</f>
        <v>Puszczykowo2.</v>
      </c>
      <c r="E45" s="32">
        <f t="shared" si="1"/>
        <v>180.00000199999999</v>
      </c>
      <c r="O45" s="46">
        <f t="shared" si="2"/>
        <v>5.0999999999999995E-6</v>
      </c>
      <c r="P45" s="44" t="str">
        <f>PROTOKOŁY!B43</f>
        <v>SZKOŁA</v>
      </c>
      <c r="R45" s="49">
        <f>PROTOKOŁY!P43</f>
        <v>0</v>
      </c>
      <c r="S45" s="49">
        <f t="shared" si="3"/>
        <v>0</v>
      </c>
      <c r="T45" s="44">
        <v>5.0999999999999995E-6</v>
      </c>
      <c r="U45" s="50">
        <v>42</v>
      </c>
    </row>
    <row r="46" spans="2:21">
      <c r="B46" s="29">
        <v>43</v>
      </c>
      <c r="C46" s="40" t="str">
        <f t="shared" si="0"/>
        <v>Dymarska Patrycja</v>
      </c>
      <c r="D46" s="51" t="str">
        <f>VLOOKUP(C46,PROTOKOŁY!$B$2:$D$300,3,FALSE)</f>
        <v>SP Kostrzyn</v>
      </c>
      <c r="E46" s="32">
        <f t="shared" si="1"/>
        <v>178.00001309999999</v>
      </c>
      <c r="O46" s="46">
        <f t="shared" si="2"/>
        <v>217.0000052</v>
      </c>
      <c r="P46" s="44" t="str">
        <f>PROTOKOŁY!B44</f>
        <v>Rychły Adrianna</v>
      </c>
      <c r="R46" s="49">
        <f>PROTOKOŁY!P44</f>
        <v>217</v>
      </c>
      <c r="S46" s="49">
        <f t="shared" si="3"/>
        <v>217</v>
      </c>
      <c r="T46" s="44">
        <v>5.1999999999999993E-6</v>
      </c>
      <c r="U46" s="50">
        <v>43</v>
      </c>
    </row>
    <row r="47" spans="2:21">
      <c r="B47" s="29">
        <v>44</v>
      </c>
      <c r="C47" s="40" t="str">
        <f t="shared" si="0"/>
        <v>Załuska Klaudia</v>
      </c>
      <c r="D47" s="51" t="str">
        <f>VLOOKUP(C47,PROTOKOŁY!$B$2:$D$300,3,FALSE)</f>
        <v>SP Pecna</v>
      </c>
      <c r="E47" s="32">
        <f t="shared" si="1"/>
        <v>178.00000399999999</v>
      </c>
      <c r="O47" s="46">
        <f t="shared" si="2"/>
        <v>203.0000053</v>
      </c>
      <c r="P47" s="44" t="str">
        <f>PROTOKOŁY!B45</f>
        <v>Kaczmarek Julia</v>
      </c>
      <c r="R47" s="49">
        <f>PROTOKOŁY!P45</f>
        <v>203</v>
      </c>
      <c r="S47" s="49">
        <f t="shared" si="3"/>
        <v>203</v>
      </c>
      <c r="T47" s="44">
        <v>5.2999999999999992E-6</v>
      </c>
      <c r="U47" s="50">
        <v>44</v>
      </c>
    </row>
    <row r="48" spans="2:21">
      <c r="B48" s="29">
        <v>45</v>
      </c>
      <c r="C48" s="40" t="str">
        <f t="shared" si="0"/>
        <v>Moszner Zofia</v>
      </c>
      <c r="D48" s="51" t="str">
        <f>VLOOKUP(C48,PROTOKOŁY!$B$2:$D$300,3,FALSE)</f>
        <v>SP Stęszew</v>
      </c>
      <c r="E48" s="32">
        <f t="shared" si="1"/>
        <v>177.00000560000001</v>
      </c>
      <c r="O48" s="46">
        <f t="shared" si="2"/>
        <v>204.00000539999999</v>
      </c>
      <c r="P48" s="44" t="str">
        <f>PROTOKOŁY!B46</f>
        <v>Kocurek Klaudia</v>
      </c>
      <c r="R48" s="49">
        <f>PROTOKOŁY!P46</f>
        <v>204</v>
      </c>
      <c r="S48" s="49">
        <f t="shared" si="3"/>
        <v>204</v>
      </c>
      <c r="T48" s="44">
        <v>5.4E-6</v>
      </c>
      <c r="U48" s="50">
        <v>45</v>
      </c>
    </row>
    <row r="49" spans="2:21">
      <c r="B49" s="29">
        <v>46</v>
      </c>
      <c r="C49" s="40" t="str">
        <f t="shared" si="0"/>
        <v>Madej Martyna</v>
      </c>
      <c r="D49" s="51" t="str">
        <f>VLOOKUP(C49,PROTOKOŁY!$B$2:$D$300,3,FALSE)</f>
        <v>SP 1 Mosina</v>
      </c>
      <c r="E49" s="32">
        <f t="shared" si="1"/>
        <v>177.00000470000001</v>
      </c>
      <c r="O49" s="46">
        <f t="shared" si="2"/>
        <v>245.00000549999999</v>
      </c>
      <c r="P49" s="44" t="str">
        <f>PROTOKOŁY!B47</f>
        <v>Tomaszewska Julia</v>
      </c>
      <c r="R49" s="49">
        <f>PROTOKOŁY!P47</f>
        <v>245</v>
      </c>
      <c r="S49" s="49">
        <f t="shared" si="3"/>
        <v>245</v>
      </c>
      <c r="T49" s="44">
        <v>5.4999999999999999E-6</v>
      </c>
      <c r="U49" s="50">
        <v>46</v>
      </c>
    </row>
    <row r="50" spans="2:21">
      <c r="B50" s="29">
        <v>47</v>
      </c>
      <c r="C50" s="40" t="str">
        <f t="shared" si="0"/>
        <v>Kapczyńska Daria</v>
      </c>
      <c r="D50" s="51" t="str">
        <f>VLOOKUP(C50,PROTOKOŁY!$B$2:$D$300,3,FALSE)</f>
        <v>SP Białężyn</v>
      </c>
      <c r="E50" s="32">
        <f t="shared" si="1"/>
        <v>174.00000940000001</v>
      </c>
      <c r="O50" s="46">
        <f t="shared" si="2"/>
        <v>177.00000560000001</v>
      </c>
      <c r="P50" s="44" t="str">
        <f>PROTOKOŁY!B48</f>
        <v>Moszner Zofia</v>
      </c>
      <c r="R50" s="49">
        <f>PROTOKOŁY!P48</f>
        <v>177</v>
      </c>
      <c r="S50" s="49">
        <f t="shared" si="3"/>
        <v>177</v>
      </c>
      <c r="T50" s="44">
        <v>5.5999999999999997E-6</v>
      </c>
      <c r="U50" s="50">
        <v>47</v>
      </c>
    </row>
    <row r="51" spans="2:21">
      <c r="B51" s="29">
        <v>48</v>
      </c>
      <c r="C51" s="40" t="str">
        <f t="shared" si="0"/>
        <v>Tężycka Amelia</v>
      </c>
      <c r="D51" s="51" t="str">
        <f>VLOOKUP(C51,PROTOKOŁY!$B$2:$D$300,3,FALSE)</f>
        <v>Puszczykowo1.</v>
      </c>
      <c r="E51" s="32">
        <f t="shared" si="1"/>
        <v>174.00000120000001</v>
      </c>
      <c r="O51" s="46">
        <f t="shared" si="2"/>
        <v>142.0000057</v>
      </c>
      <c r="P51" s="44" t="str">
        <f>PROTOKOŁY!B49</f>
        <v>Grzelczak Anna</v>
      </c>
      <c r="R51" s="49">
        <f>PROTOKOŁY!P49</f>
        <v>142</v>
      </c>
      <c r="S51" s="49">
        <f t="shared" si="3"/>
        <v>142</v>
      </c>
      <c r="T51" s="44">
        <v>5.6999999999999996E-6</v>
      </c>
      <c r="U51" s="50">
        <v>48</v>
      </c>
    </row>
    <row r="52" spans="2:21">
      <c r="B52" s="29">
        <v>49</v>
      </c>
      <c r="C52" s="40" t="str">
        <f t="shared" si="0"/>
        <v>Wośkowiak Vanessa</v>
      </c>
      <c r="D52" s="51" t="str">
        <f>VLOOKUP(C52,PROTOKOŁY!$B$2:$D$300,3,FALSE)</f>
        <v>SP 1 Luboń</v>
      </c>
      <c r="E52" s="32">
        <f t="shared" si="1"/>
        <v>173.0000077</v>
      </c>
      <c r="O52" s="46">
        <f t="shared" si="2"/>
        <v>5.7999999999999995E-6</v>
      </c>
      <c r="P52" s="44" t="str">
        <f>PROTOKOŁY!B50</f>
        <v>SZKOŁA</v>
      </c>
      <c r="R52" s="49">
        <f>PROTOKOŁY!P50</f>
        <v>0</v>
      </c>
      <c r="S52" s="49">
        <f t="shared" si="3"/>
        <v>0</v>
      </c>
      <c r="T52" s="44">
        <v>5.7999999999999995E-6</v>
      </c>
      <c r="U52" s="50">
        <v>49</v>
      </c>
    </row>
    <row r="53" spans="2:21">
      <c r="B53" s="29">
        <v>50</v>
      </c>
      <c r="C53" s="40" t="str">
        <f t="shared" si="0"/>
        <v>Rychlik Martyna</v>
      </c>
      <c r="D53" s="51" t="str">
        <f>VLOOKUP(C53,PROTOKOŁY!$B$2:$D$300,3,FALSE)</f>
        <v>SP Modrze</v>
      </c>
      <c r="E53" s="32">
        <f t="shared" si="1"/>
        <v>172.000012</v>
      </c>
      <c r="O53" s="46">
        <f t="shared" si="2"/>
        <v>231.00000589999999</v>
      </c>
      <c r="P53" s="44" t="str">
        <f>PROTOKOŁY!B51</f>
        <v>Gabryelska Joanna</v>
      </c>
      <c r="R53" s="49">
        <f>PROTOKOŁY!P51</f>
        <v>231</v>
      </c>
      <c r="S53" s="49">
        <f t="shared" si="3"/>
        <v>231</v>
      </c>
      <c r="T53" s="44">
        <v>5.8999999999999994E-6</v>
      </c>
      <c r="U53" s="50">
        <v>50</v>
      </c>
    </row>
    <row r="54" spans="2:21">
      <c r="B54" s="29">
        <v>51</v>
      </c>
      <c r="C54" s="40" t="str">
        <f t="shared" si="0"/>
        <v>Durczewska Hanna</v>
      </c>
      <c r="D54" s="51" t="str">
        <f>VLOOKUP(C54,PROTOKOŁY!$B$2:$D$300,3,FALSE)</f>
        <v>Puszczykowo1.</v>
      </c>
      <c r="E54" s="32">
        <f t="shared" si="1"/>
        <v>172.00000130000001</v>
      </c>
      <c r="O54" s="46">
        <f t="shared" si="2"/>
        <v>207.00000600000001</v>
      </c>
      <c r="P54" s="44" t="str">
        <f>PROTOKOŁY!B52</f>
        <v>Rackowiak Karolina</v>
      </c>
      <c r="R54" s="49">
        <f>PROTOKOŁY!P52</f>
        <v>207</v>
      </c>
      <c r="S54" s="49">
        <f t="shared" si="3"/>
        <v>207</v>
      </c>
      <c r="T54" s="44">
        <v>5.9999999999999993E-6</v>
      </c>
      <c r="U54" s="50">
        <v>51</v>
      </c>
    </row>
    <row r="55" spans="2:21">
      <c r="B55" s="29">
        <v>52</v>
      </c>
      <c r="C55" s="40" t="str">
        <f t="shared" si="0"/>
        <v>Salamończyk Wiktoria</v>
      </c>
      <c r="D55" s="51" t="str">
        <f>VLOOKUP(C55,PROTOKOŁY!$B$2:$D$300,3,FALSE)</f>
        <v>SP 1 Luboń</v>
      </c>
      <c r="E55" s="32">
        <f t="shared" si="1"/>
        <v>170.0000076</v>
      </c>
      <c r="O55" s="46">
        <f t="shared" si="2"/>
        <v>154.00000610000001</v>
      </c>
      <c r="P55" s="44" t="str">
        <f>PROTOKOŁY!B53</f>
        <v>Albrecht Maria</v>
      </c>
      <c r="R55" s="49">
        <f>PROTOKOŁY!P53</f>
        <v>154</v>
      </c>
      <c r="S55" s="49">
        <f t="shared" si="3"/>
        <v>154</v>
      </c>
      <c r="T55" s="44">
        <v>6.0999999999999992E-6</v>
      </c>
      <c r="U55" s="50">
        <v>52</v>
      </c>
    </row>
    <row r="56" spans="2:21">
      <c r="B56" s="29">
        <v>53</v>
      </c>
      <c r="C56" s="40" t="str">
        <f t="shared" si="0"/>
        <v>Jóźwik Anna</v>
      </c>
      <c r="D56" s="51" t="str">
        <f>VLOOKUP(C56,PROTOKOŁY!$B$2:$D$300,3,FALSE)</f>
        <v>SP Lusowo</v>
      </c>
      <c r="E56" s="32">
        <f t="shared" si="1"/>
        <v>170.0000063</v>
      </c>
      <c r="O56" s="46">
        <f t="shared" si="2"/>
        <v>144.0000062</v>
      </c>
      <c r="P56" s="44" t="str">
        <f>PROTOKOŁY!B54</f>
        <v>Miszczyszyn Julia</v>
      </c>
      <c r="R56" s="49">
        <f>PROTOKOŁY!P54</f>
        <v>144</v>
      </c>
      <c r="S56" s="49">
        <f t="shared" si="3"/>
        <v>144</v>
      </c>
      <c r="T56" s="44">
        <v>6.1999999999999991E-6</v>
      </c>
      <c r="U56" s="50">
        <v>53</v>
      </c>
    </row>
    <row r="57" spans="2:21">
      <c r="B57" s="29">
        <v>54</v>
      </c>
      <c r="C57" s="40" t="str">
        <f t="shared" si="0"/>
        <v>Matuszewska Weronika</v>
      </c>
      <c r="D57" s="51" t="str">
        <f>VLOOKUP(C57,PROTOKOŁY!$B$2:$D$300,3,FALSE)</f>
        <v>SP Radzewo</v>
      </c>
      <c r="E57" s="32">
        <f t="shared" si="1"/>
        <v>170.00000360000001</v>
      </c>
      <c r="O57" s="46">
        <f t="shared" si="2"/>
        <v>170.0000063</v>
      </c>
      <c r="P57" s="44" t="str">
        <f>PROTOKOŁY!B55</f>
        <v>Jóźwik Anna</v>
      </c>
      <c r="R57" s="49">
        <f>PROTOKOŁY!P55</f>
        <v>170</v>
      </c>
      <c r="S57" s="49">
        <f t="shared" si="3"/>
        <v>170</v>
      </c>
      <c r="T57" s="44">
        <v>6.2999999999999998E-6</v>
      </c>
      <c r="U57" s="50">
        <v>54</v>
      </c>
    </row>
    <row r="58" spans="2:21">
      <c r="B58" s="29">
        <v>55</v>
      </c>
      <c r="C58" s="40" t="str">
        <f t="shared" si="0"/>
        <v>Piechowiak Samanta</v>
      </c>
      <c r="D58" s="51" t="str">
        <f>VLOOKUP(C58,PROTOKOŁY!$B$2:$D$300,3,FALSE)</f>
        <v>SP Modrze</v>
      </c>
      <c r="E58" s="32">
        <f t="shared" si="1"/>
        <v>169.0000119</v>
      </c>
      <c r="O58" s="46">
        <f t="shared" si="2"/>
        <v>166.00000639999999</v>
      </c>
      <c r="P58" s="44" t="str">
        <f>PROTOKOŁY!B56</f>
        <v>Janas Martyna</v>
      </c>
      <c r="R58" s="49">
        <f>PROTOKOŁY!P56</f>
        <v>166</v>
      </c>
      <c r="S58" s="49">
        <f t="shared" si="3"/>
        <v>166</v>
      </c>
      <c r="T58" s="44">
        <v>6.3999999999999997E-6</v>
      </c>
      <c r="U58" s="50">
        <v>55</v>
      </c>
    </row>
    <row r="59" spans="2:21">
      <c r="B59" s="29">
        <v>56</v>
      </c>
      <c r="C59" s="40" t="str">
        <f t="shared" si="0"/>
        <v>Mazur Wiktoria</v>
      </c>
      <c r="D59" s="51" t="str">
        <f>VLOOKUP(C59,PROTOKOŁY!$B$2:$D$300,3,FALSE)</f>
        <v>Puszczykowo2.</v>
      </c>
      <c r="E59" s="32">
        <f t="shared" si="1"/>
        <v>168.00000209999999</v>
      </c>
      <c r="O59" s="46">
        <f t="shared" si="2"/>
        <v>6.4999999999999996E-6</v>
      </c>
      <c r="P59" s="44" t="str">
        <f>PROTOKOŁY!B57</f>
        <v>SZKOŁA</v>
      </c>
      <c r="R59" s="49">
        <f>PROTOKOŁY!P57</f>
        <v>0</v>
      </c>
      <c r="S59" s="49">
        <f t="shared" si="3"/>
        <v>0</v>
      </c>
      <c r="T59" s="44">
        <v>6.4999999999999996E-6</v>
      </c>
      <c r="U59" s="50">
        <v>56</v>
      </c>
    </row>
    <row r="60" spans="2:21">
      <c r="B60" s="29">
        <v>57</v>
      </c>
      <c r="C60" s="40" t="str">
        <f t="shared" si="0"/>
        <v>Pelichowska Nicol</v>
      </c>
      <c r="D60" s="51" t="str">
        <f>VLOOKUP(C60,PROTOKOŁY!$B$2:$D$300,3,FALSE)</f>
        <v>SP Suchy Las</v>
      </c>
      <c r="E60" s="32">
        <f t="shared" si="1"/>
        <v>166.0000091</v>
      </c>
      <c r="O60" s="46">
        <f t="shared" si="2"/>
        <v>252.00000660000001</v>
      </c>
      <c r="P60" s="44" t="str">
        <f>PROTOKOŁY!B58</f>
        <v>Poplik Zuzanna</v>
      </c>
      <c r="R60" s="49">
        <f>PROTOKOŁY!P58</f>
        <v>252</v>
      </c>
      <c r="S60" s="49">
        <f t="shared" si="3"/>
        <v>252</v>
      </c>
      <c r="T60" s="44">
        <v>6.5999999999999995E-6</v>
      </c>
      <c r="U60" s="50">
        <v>57</v>
      </c>
    </row>
    <row r="61" spans="2:21">
      <c r="B61" s="29">
        <v>58</v>
      </c>
      <c r="C61" s="40" t="str">
        <f t="shared" si="0"/>
        <v>Janas Martyna</v>
      </c>
      <c r="D61" s="51" t="str">
        <f>VLOOKUP(C61,PROTOKOŁY!$B$2:$D$300,3,FALSE)</f>
        <v>SP Lusowo</v>
      </c>
      <c r="E61" s="32">
        <f t="shared" si="1"/>
        <v>166.00000639999999</v>
      </c>
      <c r="O61" s="46">
        <f t="shared" si="2"/>
        <v>180.0000067</v>
      </c>
      <c r="P61" s="44" t="str">
        <f>PROTOKOŁY!B59</f>
        <v>Galusik Julia</v>
      </c>
      <c r="R61" s="49">
        <f>PROTOKOŁY!P59</f>
        <v>180</v>
      </c>
      <c r="S61" s="49">
        <f t="shared" si="3"/>
        <v>180</v>
      </c>
      <c r="T61" s="44">
        <v>6.6999999999999994E-6</v>
      </c>
      <c r="U61" s="50">
        <v>58</v>
      </c>
    </row>
    <row r="62" spans="2:21">
      <c r="B62" s="29">
        <v>59</v>
      </c>
      <c r="C62" s="40" t="str">
        <f t="shared" si="0"/>
        <v>Iwańska Nicola</v>
      </c>
      <c r="D62" s="51" t="str">
        <f>VLOOKUP(C62,PROTOKOŁY!$B$2:$D$300,3,FALSE)</f>
        <v>SP Rokietnica</v>
      </c>
      <c r="E62" s="32">
        <f t="shared" si="1"/>
        <v>161.00001090000001</v>
      </c>
      <c r="O62" s="46">
        <f t="shared" si="2"/>
        <v>97.000006799999994</v>
      </c>
      <c r="P62" s="44" t="str">
        <f>PROTOKOŁY!B60</f>
        <v>Korzec Emilia</v>
      </c>
      <c r="R62" s="49">
        <f>PROTOKOŁY!P60</f>
        <v>97</v>
      </c>
      <c r="S62" s="49">
        <f t="shared" si="3"/>
        <v>97</v>
      </c>
      <c r="T62" s="44">
        <v>6.7999999999999993E-6</v>
      </c>
      <c r="U62" s="50">
        <v>59</v>
      </c>
    </row>
    <row r="63" spans="2:21">
      <c r="B63" s="29">
        <v>60</v>
      </c>
      <c r="C63" s="40" t="str">
        <f t="shared" si="0"/>
        <v>Molewska Martyna</v>
      </c>
      <c r="D63" s="51" t="str">
        <f>VLOOKUP(C63,PROTOKOŁY!$B$2:$D$300,3,FALSE)</f>
        <v>SP 1 Luboń</v>
      </c>
      <c r="E63" s="32">
        <f t="shared" si="1"/>
        <v>158.00000739999999</v>
      </c>
      <c r="O63" s="46">
        <f t="shared" si="2"/>
        <v>180.00000689999999</v>
      </c>
      <c r="P63" s="44" t="str">
        <f>PROTOKOŁY!B61</f>
        <v>Sepiół Oliwia</v>
      </c>
      <c r="R63" s="49">
        <f>PROTOKOŁY!P61</f>
        <v>180</v>
      </c>
      <c r="S63" s="49">
        <f t="shared" si="3"/>
        <v>180</v>
      </c>
      <c r="T63" s="44">
        <v>6.8999999999999992E-6</v>
      </c>
      <c r="U63" s="50">
        <v>60</v>
      </c>
    </row>
    <row r="64" spans="2:21">
      <c r="B64" s="29">
        <v>61</v>
      </c>
      <c r="C64" s="40" t="str">
        <f t="shared" si="0"/>
        <v>czubak marta</v>
      </c>
      <c r="D64" s="51" t="str">
        <f>VLOOKUP(C64,PROTOKOŁY!$B$2:$D$300,3,FALSE)</f>
        <v>SP Kostrzyn</v>
      </c>
      <c r="E64" s="32">
        <f t="shared" si="1"/>
        <v>157.00001320000001</v>
      </c>
      <c r="O64" s="46">
        <f t="shared" si="2"/>
        <v>126.000007</v>
      </c>
      <c r="P64" s="44" t="str">
        <f>PROTOKOŁY!B62</f>
        <v>Chojnacka Marianna</v>
      </c>
      <c r="R64" s="49">
        <f>PROTOKOŁY!P62</f>
        <v>126</v>
      </c>
      <c r="S64" s="49">
        <f t="shared" si="3"/>
        <v>126</v>
      </c>
      <c r="T64" s="44">
        <v>6.9999999999999999E-6</v>
      </c>
      <c r="U64" s="50">
        <v>61</v>
      </c>
    </row>
    <row r="65" spans="2:21">
      <c r="B65" s="29">
        <v>62</v>
      </c>
      <c r="C65" s="40" t="str">
        <f t="shared" si="0"/>
        <v>Matczak Jagoda</v>
      </c>
      <c r="D65" s="51" t="str">
        <f>VLOOKUP(C65,PROTOKOŁY!$B$2:$D$300,3,FALSE)</f>
        <v>SP Suchy Las</v>
      </c>
      <c r="E65" s="32">
        <f t="shared" si="1"/>
        <v>156.00000919999999</v>
      </c>
      <c r="O65" s="46">
        <f t="shared" si="2"/>
        <v>208.0000071</v>
      </c>
      <c r="P65" s="44" t="str">
        <f>PROTOKOŁY!B63</f>
        <v>Kluj Aleksandra</v>
      </c>
      <c r="R65" s="49">
        <f>PROTOKOŁY!P63</f>
        <v>208</v>
      </c>
      <c r="S65" s="49">
        <f t="shared" si="3"/>
        <v>208</v>
      </c>
      <c r="T65" s="44">
        <v>7.0999999999999998E-6</v>
      </c>
      <c r="U65" s="50">
        <v>62</v>
      </c>
    </row>
    <row r="66" spans="2:21">
      <c r="B66" s="29">
        <v>63</v>
      </c>
      <c r="C66" s="40" t="str">
        <f t="shared" si="0"/>
        <v>Sułkowska Magdalena</v>
      </c>
      <c r="D66" s="51" t="str">
        <f>VLOOKUP(C66,PROTOKOŁY!$B$2:$D$300,3,FALSE)</f>
        <v>SP Radzewo</v>
      </c>
      <c r="E66" s="32">
        <f t="shared" si="1"/>
        <v>156.00000320000001</v>
      </c>
      <c r="O66" s="46">
        <f t="shared" si="2"/>
        <v>7.1999999999999997E-6</v>
      </c>
      <c r="P66" s="44" t="str">
        <f>PROTOKOŁY!B64</f>
        <v>SZKOŁA</v>
      </c>
      <c r="R66" s="49">
        <f>PROTOKOŁY!P64</f>
        <v>0</v>
      </c>
      <c r="S66" s="49">
        <f t="shared" si="3"/>
        <v>0</v>
      </c>
      <c r="T66" s="44">
        <v>7.1999999999999997E-6</v>
      </c>
      <c r="U66" s="50">
        <v>63</v>
      </c>
    </row>
    <row r="67" spans="2:21">
      <c r="B67" s="29">
        <v>64</v>
      </c>
      <c r="C67" s="40" t="str">
        <f t="shared" si="0"/>
        <v>Rumińska Sylwia</v>
      </c>
      <c r="D67" s="51" t="str">
        <f>VLOOKUP(C67,PROTOKOŁY!$B$2:$D$300,3,FALSE)</f>
        <v>SP Radzewo</v>
      </c>
      <c r="E67" s="32">
        <f t="shared" si="1"/>
        <v>156.00000309999999</v>
      </c>
      <c r="O67" s="46">
        <f t="shared" si="2"/>
        <v>197.00000729999999</v>
      </c>
      <c r="P67" s="44" t="str">
        <f>PROTOKOŁY!B65</f>
        <v>Ratajczak Klaudia</v>
      </c>
      <c r="R67" s="49">
        <f>PROTOKOŁY!P65</f>
        <v>197</v>
      </c>
      <c r="S67" s="49">
        <f t="shared" si="3"/>
        <v>197</v>
      </c>
      <c r="T67" s="44">
        <v>7.2999999999999996E-6</v>
      </c>
      <c r="U67" s="50">
        <v>64</v>
      </c>
    </row>
    <row r="68" spans="2:21">
      <c r="B68" s="29">
        <v>65</v>
      </c>
      <c r="C68" s="40" t="str">
        <f t="shared" ref="C68:C131" si="4">VLOOKUP(E68,O$4:P$260,2,FALSE)</f>
        <v>Agaciak Emilia</v>
      </c>
      <c r="D68" s="51" t="str">
        <f>VLOOKUP(C68,PROTOKOŁY!$B$2:$D$300,3,FALSE)</f>
        <v>SP Białężyn</v>
      </c>
      <c r="E68" s="32">
        <f t="shared" si="1"/>
        <v>155.00000969999999</v>
      </c>
      <c r="O68" s="46">
        <f t="shared" si="2"/>
        <v>158.00000739999999</v>
      </c>
      <c r="P68" s="44" t="str">
        <f>PROTOKOŁY!B66</f>
        <v>Molewska Martyna</v>
      </c>
      <c r="R68" s="49">
        <f>PROTOKOŁY!P66</f>
        <v>158</v>
      </c>
      <c r="S68" s="49">
        <f t="shared" si="3"/>
        <v>158</v>
      </c>
      <c r="T68" s="44">
        <v>7.3999999999999995E-6</v>
      </c>
      <c r="U68" s="50">
        <v>65</v>
      </c>
    </row>
    <row r="69" spans="2:21">
      <c r="B69" s="29">
        <v>66</v>
      </c>
      <c r="C69" s="40" t="str">
        <f t="shared" si="4"/>
        <v>Albrecht Maria</v>
      </c>
      <c r="D69" s="51" t="str">
        <f>VLOOKUP(C69,PROTOKOŁY!$B$2:$D$300,3,FALSE)</f>
        <v>SP Lusowo</v>
      </c>
      <c r="E69" s="32">
        <f t="shared" ref="E69:E132" si="5">LARGE(O$4:O$260,U69)</f>
        <v>154.00000610000001</v>
      </c>
      <c r="O69" s="46">
        <f t="shared" ref="O69:O132" si="6">S69+T69</f>
        <v>185.00000750000001</v>
      </c>
      <c r="P69" s="44" t="str">
        <f>PROTOKOŁY!B67</f>
        <v>Balwińska Wiktoria</v>
      </c>
      <c r="R69" s="49">
        <f>PROTOKOŁY!P67</f>
        <v>185</v>
      </c>
      <c r="S69" s="49">
        <f t="shared" ref="S69:S132" si="7">IF(R69&gt;500,0,R69)</f>
        <v>185</v>
      </c>
      <c r="T69" s="44">
        <v>7.4999999999999993E-6</v>
      </c>
      <c r="U69" s="50">
        <v>66</v>
      </c>
    </row>
    <row r="70" spans="2:21">
      <c r="B70" s="29">
        <v>67</v>
      </c>
      <c r="C70" s="40" t="str">
        <f t="shared" si="4"/>
        <v>Gawron Dominika</v>
      </c>
      <c r="D70" s="51" t="str">
        <f>VLOOKUP(C70,PROTOKOŁY!$B$2:$D$300,3,FALSE)</f>
        <v>SP Kostrzyn</v>
      </c>
      <c r="E70" s="32">
        <f t="shared" si="5"/>
        <v>153.00001330000001</v>
      </c>
      <c r="O70" s="46">
        <f t="shared" si="6"/>
        <v>170.0000076</v>
      </c>
      <c r="P70" s="44" t="str">
        <f>PROTOKOŁY!B68</f>
        <v>Salamończyk Wiktoria</v>
      </c>
      <c r="R70" s="49">
        <f>PROTOKOŁY!P68</f>
        <v>170</v>
      </c>
      <c r="S70" s="49">
        <f t="shared" si="7"/>
        <v>170</v>
      </c>
      <c r="T70" s="44">
        <v>7.5999999999999992E-6</v>
      </c>
      <c r="U70" s="50">
        <v>67</v>
      </c>
    </row>
    <row r="71" spans="2:21">
      <c r="B71" s="29">
        <v>68</v>
      </c>
      <c r="C71" s="40" t="str">
        <f t="shared" si="4"/>
        <v>Olejniczak Klaudia</v>
      </c>
      <c r="D71" s="51" t="str">
        <f>VLOOKUP(C71,PROTOKOŁY!$B$2:$D$300,3,FALSE)</f>
        <v>SP Radzewo</v>
      </c>
      <c r="E71" s="32">
        <f t="shared" si="5"/>
        <v>151.0000033</v>
      </c>
      <c r="O71" s="46">
        <f t="shared" si="6"/>
        <v>173.0000077</v>
      </c>
      <c r="P71" s="44" t="str">
        <f>PROTOKOŁY!B69</f>
        <v>Wośkowiak Vanessa</v>
      </c>
      <c r="R71" s="49">
        <f>PROTOKOŁY!P69</f>
        <v>173</v>
      </c>
      <c r="S71" s="49">
        <f t="shared" si="7"/>
        <v>173</v>
      </c>
      <c r="T71" s="44">
        <v>7.6999999999999991E-6</v>
      </c>
      <c r="U71" s="50">
        <v>68</v>
      </c>
    </row>
    <row r="72" spans="2:21">
      <c r="B72" s="29">
        <v>69</v>
      </c>
      <c r="C72" s="40" t="str">
        <f t="shared" si="4"/>
        <v>Dabrowska Julia</v>
      </c>
      <c r="D72" s="51" t="str">
        <f>VLOOKUP(C72,PROTOKOŁY!$B$2:$D$300,3,FALSE)</f>
        <v>SP Białężyn</v>
      </c>
      <c r="E72" s="32">
        <f t="shared" si="5"/>
        <v>150.00000990000001</v>
      </c>
      <c r="O72" s="46">
        <f t="shared" si="6"/>
        <v>211.00000779999999</v>
      </c>
      <c r="P72" s="44" t="str">
        <f>PROTOKOŁY!B70</f>
        <v>Usak Maja</v>
      </c>
      <c r="R72" s="49">
        <f>PROTOKOŁY!P70</f>
        <v>211</v>
      </c>
      <c r="S72" s="49">
        <f t="shared" si="7"/>
        <v>211</v>
      </c>
      <c r="T72" s="44">
        <v>7.7999999999999999E-6</v>
      </c>
      <c r="U72" s="50">
        <v>69</v>
      </c>
    </row>
    <row r="73" spans="2:21">
      <c r="B73" s="29">
        <v>70</v>
      </c>
      <c r="C73" s="40" t="str">
        <f t="shared" si="4"/>
        <v>Wartecka Barbara</v>
      </c>
      <c r="D73" s="51" t="str">
        <f>VLOOKUP(C73,PROTOKOŁY!$B$2:$D$300,3,FALSE)</f>
        <v>SP 1 Kórnik</v>
      </c>
      <c r="E73" s="32">
        <f t="shared" si="5"/>
        <v>150.00000270000001</v>
      </c>
      <c r="O73" s="46">
        <f t="shared" si="6"/>
        <v>7.9000000000000006E-6</v>
      </c>
      <c r="P73" s="44" t="str">
        <f>PROTOKOŁY!B71</f>
        <v>SZKOŁA</v>
      </c>
      <c r="R73" s="49">
        <f>PROTOKOŁY!P71</f>
        <v>0</v>
      </c>
      <c r="S73" s="49">
        <f t="shared" si="7"/>
        <v>0</v>
      </c>
      <c r="T73" s="44">
        <v>7.9000000000000006E-6</v>
      </c>
      <c r="U73" s="50">
        <v>70</v>
      </c>
    </row>
    <row r="74" spans="2:21">
      <c r="B74" s="29">
        <v>71</v>
      </c>
      <c r="C74" s="40" t="str">
        <f t="shared" si="4"/>
        <v>Dabrowska Wiktoria</v>
      </c>
      <c r="D74" s="51" t="str">
        <f>VLOOKUP(C74,PROTOKOŁY!$B$2:$D$300,3,FALSE)</f>
        <v>SP Białężyn</v>
      </c>
      <c r="E74" s="32">
        <f t="shared" si="5"/>
        <v>149.00000979999999</v>
      </c>
      <c r="O74" s="46">
        <f t="shared" si="6"/>
        <v>50.000008000000001</v>
      </c>
      <c r="P74" s="44" t="str">
        <f>PROTOKOŁY!B72</f>
        <v>Marszałak Aleksandra</v>
      </c>
      <c r="R74" s="49">
        <f>PROTOKOŁY!P72</f>
        <v>50</v>
      </c>
      <c r="S74" s="49">
        <f t="shared" si="7"/>
        <v>50</v>
      </c>
      <c r="T74" s="44">
        <v>7.9999999999999996E-6</v>
      </c>
      <c r="U74" s="50">
        <v>71</v>
      </c>
    </row>
    <row r="75" spans="2:21">
      <c r="B75" s="29">
        <v>72</v>
      </c>
      <c r="C75" s="40" t="str">
        <f t="shared" si="4"/>
        <v>Brodka Zofia</v>
      </c>
      <c r="D75" s="51" t="str">
        <f>VLOOKUP(C75,PROTOKOŁY!$B$2:$D$300,3,FALSE)</f>
        <v>Puszczykowo2.</v>
      </c>
      <c r="E75" s="32">
        <f t="shared" si="5"/>
        <v>149.00000170000001</v>
      </c>
      <c r="O75" s="46">
        <f t="shared" si="6"/>
        <v>108.0000081</v>
      </c>
      <c r="P75" s="44" t="str">
        <f>PROTOKOŁY!B73</f>
        <v>Deka Angelika</v>
      </c>
      <c r="R75" s="49">
        <f>PROTOKOŁY!P73</f>
        <v>108</v>
      </c>
      <c r="S75" s="49">
        <f t="shared" si="7"/>
        <v>108</v>
      </c>
      <c r="T75" s="44">
        <v>8.1000000000000004E-6</v>
      </c>
      <c r="U75" s="50">
        <v>72</v>
      </c>
    </row>
    <row r="76" spans="2:21">
      <c r="B76" s="29">
        <v>73</v>
      </c>
      <c r="C76" s="40" t="str">
        <f t="shared" si="4"/>
        <v>Radziejewsa Agata</v>
      </c>
      <c r="D76" s="51" t="str">
        <f>VLOOKUP(C76,PROTOKOŁY!$B$2:$D$300,3,FALSE)</f>
        <v>SP Radzewo</v>
      </c>
      <c r="E76" s="32">
        <f t="shared" si="5"/>
        <v>148.00000349999999</v>
      </c>
      <c r="O76" s="46">
        <f t="shared" si="6"/>
        <v>144.0000082</v>
      </c>
      <c r="P76" s="44" t="str">
        <f>PROTOKOŁY!B74</f>
        <v>Kaspruh Emilia</v>
      </c>
      <c r="R76" s="49">
        <f>PROTOKOŁY!P74</f>
        <v>144</v>
      </c>
      <c r="S76" s="49">
        <f t="shared" si="7"/>
        <v>144</v>
      </c>
      <c r="T76" s="44">
        <v>8.1999999999999994E-6</v>
      </c>
      <c r="U76" s="50">
        <v>73</v>
      </c>
    </row>
    <row r="77" spans="2:21">
      <c r="B77" s="29">
        <v>74</v>
      </c>
      <c r="C77" s="40" t="str">
        <f t="shared" si="4"/>
        <v>Niedbała Matylda</v>
      </c>
      <c r="D77" s="51" t="str">
        <f>VLOOKUP(C77,PROTOKOŁY!$B$2:$D$300,3,FALSE)</f>
        <v>Puszczykowo1.</v>
      </c>
      <c r="E77" s="32">
        <f t="shared" si="5"/>
        <v>146.00000109999999</v>
      </c>
      <c r="O77" s="46">
        <f t="shared" si="6"/>
        <v>193.00000829999999</v>
      </c>
      <c r="P77" s="44" t="str">
        <f>PROTOKOŁY!B75</f>
        <v>Szwed-Kopyto Julia</v>
      </c>
      <c r="R77" s="49">
        <f>PROTOKOŁY!P75</f>
        <v>193</v>
      </c>
      <c r="S77" s="49">
        <f t="shared" si="7"/>
        <v>193</v>
      </c>
      <c r="T77" s="44">
        <v>8.3000000000000002E-6</v>
      </c>
      <c r="U77" s="50">
        <v>74</v>
      </c>
    </row>
    <row r="78" spans="2:21">
      <c r="B78" s="29">
        <v>75</v>
      </c>
      <c r="C78" s="40" t="str">
        <f t="shared" si="4"/>
        <v>Jakubowska Martyna</v>
      </c>
      <c r="D78" s="51" t="str">
        <f>VLOOKUP(C78,PROTOKOŁY!$B$2:$D$300,3,FALSE)</f>
        <v>SP 1 Kórnik</v>
      </c>
      <c r="E78" s="32">
        <f t="shared" si="5"/>
        <v>145.00000249999999</v>
      </c>
      <c r="O78" s="46">
        <f t="shared" si="6"/>
        <v>107.0000084</v>
      </c>
      <c r="P78" s="44" t="str">
        <f>PROTOKOŁY!B76</f>
        <v>Pośpiech Aleksandra</v>
      </c>
      <c r="R78" s="49">
        <f>PROTOKOŁY!P76</f>
        <v>107</v>
      </c>
      <c r="S78" s="49">
        <f t="shared" si="7"/>
        <v>107</v>
      </c>
      <c r="T78" s="44">
        <v>8.3999999999999992E-6</v>
      </c>
      <c r="U78" s="50">
        <v>75</v>
      </c>
    </row>
    <row r="79" spans="2:21">
      <c r="B79" s="29">
        <v>76</v>
      </c>
      <c r="C79" s="40" t="str">
        <f t="shared" si="4"/>
        <v>Kaspruh Emilia</v>
      </c>
      <c r="D79" s="51" t="str">
        <f>VLOOKUP(C79,PROTOKOŁY!$B$2:$D$300,3,FALSE)</f>
        <v>SP 5 Swarzędz</v>
      </c>
      <c r="E79" s="32">
        <f t="shared" si="5"/>
        <v>144.0000082</v>
      </c>
      <c r="O79" s="46">
        <f t="shared" si="6"/>
        <v>133.00000850000001</v>
      </c>
      <c r="P79" s="44" t="str">
        <f>PROTOKOŁY!B77</f>
        <v>Kasołka Marta</v>
      </c>
      <c r="R79" s="49">
        <f>PROTOKOŁY!P77</f>
        <v>133</v>
      </c>
      <c r="S79" s="49">
        <f t="shared" si="7"/>
        <v>133</v>
      </c>
      <c r="T79" s="44">
        <v>8.4999999999999999E-6</v>
      </c>
      <c r="U79" s="50">
        <v>76</v>
      </c>
    </row>
    <row r="80" spans="2:21">
      <c r="B80" s="29">
        <v>77</v>
      </c>
      <c r="C80" s="40" t="str">
        <f t="shared" si="4"/>
        <v>Miszczyszyn Julia</v>
      </c>
      <c r="D80" s="51" t="str">
        <f>VLOOKUP(C80,PROTOKOŁY!$B$2:$D$300,3,FALSE)</f>
        <v>SP Lusowo</v>
      </c>
      <c r="E80" s="32">
        <f t="shared" si="5"/>
        <v>144.0000062</v>
      </c>
      <c r="O80" s="46">
        <f t="shared" si="6"/>
        <v>8.6000000000000007E-6</v>
      </c>
      <c r="P80" s="44" t="str">
        <f>PROTOKOŁY!B78</f>
        <v>SZKOŁA</v>
      </c>
      <c r="R80" s="49">
        <f>PROTOKOŁY!P78</f>
        <v>0</v>
      </c>
      <c r="S80" s="49">
        <f t="shared" si="7"/>
        <v>0</v>
      </c>
      <c r="T80" s="44">
        <v>8.6000000000000007E-6</v>
      </c>
      <c r="U80" s="50">
        <v>77</v>
      </c>
    </row>
    <row r="81" spans="2:21">
      <c r="B81" s="29">
        <v>78</v>
      </c>
      <c r="C81" s="40" t="str">
        <f t="shared" si="4"/>
        <v>Cicha Natalia</v>
      </c>
      <c r="D81" s="51" t="str">
        <f>VLOOKUP(C81,PROTOKOŁY!$B$2:$D$300,3,FALSE)</f>
        <v>SP Modrze</v>
      </c>
      <c r="E81" s="32">
        <f t="shared" si="5"/>
        <v>143.00001159999999</v>
      </c>
      <c r="O81" s="46">
        <f t="shared" si="6"/>
        <v>127.0000087</v>
      </c>
      <c r="P81" s="44" t="str">
        <f>PROTOKOŁY!B79</f>
        <v>Szczepaniak Julia</v>
      </c>
      <c r="R81" s="49">
        <f>PROTOKOŁY!P79</f>
        <v>127</v>
      </c>
      <c r="S81" s="49">
        <f t="shared" si="7"/>
        <v>127</v>
      </c>
      <c r="T81" s="44">
        <v>8.6999999999999997E-6</v>
      </c>
      <c r="U81" s="50">
        <v>78</v>
      </c>
    </row>
    <row r="82" spans="2:21">
      <c r="B82" s="29">
        <v>79</v>
      </c>
      <c r="C82" s="40" t="str">
        <f t="shared" si="4"/>
        <v>Walkowska Karina</v>
      </c>
      <c r="D82" s="51" t="str">
        <f>VLOOKUP(C82,PROTOKOŁY!$B$2:$D$300,3,FALSE)</f>
        <v>SP Pecna</v>
      </c>
      <c r="E82" s="32">
        <f t="shared" si="5"/>
        <v>143.0000043</v>
      </c>
      <c r="O82" s="46">
        <f t="shared" si="6"/>
        <v>185.00000879999999</v>
      </c>
      <c r="P82" s="44" t="str">
        <f>PROTOKOŁY!B80</f>
        <v>Walewska Zuzanna</v>
      </c>
      <c r="R82" s="49">
        <f>PROTOKOŁY!P80</f>
        <v>185</v>
      </c>
      <c r="S82" s="49">
        <f t="shared" si="7"/>
        <v>185</v>
      </c>
      <c r="T82" s="44">
        <v>8.8000000000000004E-6</v>
      </c>
      <c r="U82" s="50">
        <v>79</v>
      </c>
    </row>
    <row r="83" spans="2:21">
      <c r="B83" s="29">
        <v>80</v>
      </c>
      <c r="C83" s="40" t="str">
        <f t="shared" si="4"/>
        <v>Grzelczak Anna</v>
      </c>
      <c r="D83" s="51" t="str">
        <f>VLOOKUP(C83,PROTOKOŁY!$B$2:$D$300,3,FALSE)</f>
        <v>SP Stęszew</v>
      </c>
      <c r="E83" s="32">
        <f t="shared" si="5"/>
        <v>142.0000057</v>
      </c>
      <c r="O83" s="46">
        <f t="shared" si="6"/>
        <v>210.00000890000001</v>
      </c>
      <c r="P83" s="44" t="str">
        <f>PROTOKOŁY!B81</f>
        <v>Jasińska Anna</v>
      </c>
      <c r="R83" s="49">
        <f>PROTOKOŁY!P81</f>
        <v>210</v>
      </c>
      <c r="S83" s="49">
        <f t="shared" si="7"/>
        <v>210</v>
      </c>
      <c r="T83" s="44">
        <v>8.8999999999999995E-6</v>
      </c>
      <c r="U83" s="50">
        <v>80</v>
      </c>
    </row>
    <row r="84" spans="2:21">
      <c r="B84" s="29">
        <v>81</v>
      </c>
      <c r="C84" s="40" t="str">
        <f t="shared" si="4"/>
        <v>Wekwert Katarzyna</v>
      </c>
      <c r="D84" s="51" t="str">
        <f>VLOOKUP(C84,PROTOKOŁY!$B$2:$D$300,3,FALSE)</f>
        <v>SP Kobylnica</v>
      </c>
      <c r="E84" s="32">
        <f t="shared" si="5"/>
        <v>137.0000139</v>
      </c>
      <c r="O84" s="46">
        <f t="shared" si="6"/>
        <v>199.00000900000001</v>
      </c>
      <c r="P84" s="44" t="str">
        <f>PROTOKOŁY!B82</f>
        <v>Gulczyńaska Marianna</v>
      </c>
      <c r="R84" s="49">
        <f>PROTOKOŁY!P82</f>
        <v>199</v>
      </c>
      <c r="S84" s="49">
        <f t="shared" si="7"/>
        <v>199</v>
      </c>
      <c r="T84" s="44">
        <v>9.0000000000000002E-6</v>
      </c>
      <c r="U84" s="50">
        <v>81</v>
      </c>
    </row>
    <row r="85" spans="2:21">
      <c r="B85" s="29">
        <v>82</v>
      </c>
      <c r="C85" s="40" t="str">
        <f t="shared" si="4"/>
        <v>Wartecka Zofia</v>
      </c>
      <c r="D85" s="51" t="str">
        <f>VLOOKUP(C85,PROTOKOŁY!$B$2:$D$300,3,FALSE)</f>
        <v>SP 1 Kórnik</v>
      </c>
      <c r="E85" s="32">
        <f t="shared" si="5"/>
        <v>136.0000028</v>
      </c>
      <c r="O85" s="46">
        <f t="shared" si="6"/>
        <v>166.0000091</v>
      </c>
      <c r="P85" s="44" t="str">
        <f>PROTOKOŁY!B83</f>
        <v>Pelichowska Nicol</v>
      </c>
      <c r="R85" s="49">
        <f>PROTOKOŁY!P83</f>
        <v>166</v>
      </c>
      <c r="S85" s="49">
        <f t="shared" si="7"/>
        <v>166</v>
      </c>
      <c r="T85" s="44">
        <v>9.100000000000001E-6</v>
      </c>
      <c r="U85" s="50">
        <v>82</v>
      </c>
    </row>
    <row r="86" spans="2:21">
      <c r="B86" s="29">
        <v>83</v>
      </c>
      <c r="C86" s="40" t="str">
        <f t="shared" si="4"/>
        <v>Frąckowiak Dominika</v>
      </c>
      <c r="D86" s="51" t="str">
        <f>VLOOKUP(C86,PROTOKOŁY!$B$2:$D$300,3,FALSE)</f>
        <v>SP Radzewo</v>
      </c>
      <c r="E86" s="32">
        <f t="shared" si="5"/>
        <v>134.0000034</v>
      </c>
      <c r="O86" s="46">
        <f t="shared" si="6"/>
        <v>156.00000919999999</v>
      </c>
      <c r="P86" s="44" t="str">
        <f>PROTOKOŁY!B84</f>
        <v>Matczak Jagoda</v>
      </c>
      <c r="R86" s="49">
        <f>PROTOKOŁY!P84</f>
        <v>156</v>
      </c>
      <c r="S86" s="49">
        <f t="shared" si="7"/>
        <v>156</v>
      </c>
      <c r="T86" s="44">
        <v>9.2E-6</v>
      </c>
      <c r="U86" s="50">
        <v>83</v>
      </c>
    </row>
    <row r="87" spans="2:21">
      <c r="B87" s="29">
        <v>84</v>
      </c>
      <c r="C87" s="40" t="str">
        <f t="shared" si="4"/>
        <v>Kasołka Marta</v>
      </c>
      <c r="D87" s="51" t="str">
        <f>VLOOKUP(C87,PROTOKOŁY!$B$2:$D$300,3,FALSE)</f>
        <v>SP 5 Swarzędz</v>
      </c>
      <c r="E87" s="32">
        <f t="shared" si="5"/>
        <v>133.00000850000001</v>
      </c>
      <c r="O87" s="46">
        <f t="shared" si="6"/>
        <v>9.3000000000000007E-6</v>
      </c>
      <c r="P87" s="44" t="str">
        <f>PROTOKOŁY!B85</f>
        <v>SZKOŁA</v>
      </c>
      <c r="R87" s="49">
        <f>PROTOKOŁY!P85</f>
        <v>0</v>
      </c>
      <c r="S87" s="49">
        <f t="shared" si="7"/>
        <v>0</v>
      </c>
      <c r="T87" s="44">
        <v>9.3000000000000007E-6</v>
      </c>
      <c r="U87" s="50">
        <v>84</v>
      </c>
    </row>
    <row r="88" spans="2:21">
      <c r="B88" s="29">
        <v>85</v>
      </c>
      <c r="C88" s="40" t="str">
        <f t="shared" si="4"/>
        <v>Pawlak Sandra</v>
      </c>
      <c r="D88" s="51" t="str">
        <f>VLOOKUP(C88,PROTOKOŁY!$B$2:$D$300,3,FALSE)</f>
        <v>SP Modrze</v>
      </c>
      <c r="E88" s="32">
        <f t="shared" si="5"/>
        <v>128.00001180000001</v>
      </c>
      <c r="O88" s="46">
        <f t="shared" si="6"/>
        <v>174.00000940000001</v>
      </c>
      <c r="P88" s="44" t="str">
        <f>PROTOKOŁY!B86</f>
        <v>Kapczyńska Daria</v>
      </c>
      <c r="R88" s="49">
        <f>PROTOKOŁY!P86</f>
        <v>174</v>
      </c>
      <c r="S88" s="49">
        <f t="shared" si="7"/>
        <v>174</v>
      </c>
      <c r="T88" s="44">
        <v>9.3999999999999998E-6</v>
      </c>
      <c r="U88" s="50">
        <v>85</v>
      </c>
    </row>
    <row r="89" spans="2:21">
      <c r="B89" s="29">
        <v>86</v>
      </c>
      <c r="C89" s="40" t="str">
        <f t="shared" si="4"/>
        <v>Kaniewska Lidia</v>
      </c>
      <c r="D89" s="51" t="str">
        <f>VLOOKUP(C89,PROTOKOŁY!$B$2:$D$300,3,FALSE)</f>
        <v>SP Rokietnica</v>
      </c>
      <c r="E89" s="32">
        <f t="shared" si="5"/>
        <v>128.00001080000001</v>
      </c>
      <c r="O89" s="46">
        <f t="shared" si="6"/>
        <v>256.00000949999998</v>
      </c>
      <c r="P89" s="44" t="str">
        <f>PROTOKOŁY!B87</f>
        <v>Anders Anastazja</v>
      </c>
      <c r="R89" s="49">
        <f>PROTOKOŁY!P87</f>
        <v>256</v>
      </c>
      <c r="S89" s="49">
        <f t="shared" si="7"/>
        <v>256</v>
      </c>
      <c r="T89" s="44">
        <v>9.5000000000000005E-6</v>
      </c>
      <c r="U89" s="50">
        <v>86</v>
      </c>
    </row>
    <row r="90" spans="2:21">
      <c r="B90" s="29">
        <v>87</v>
      </c>
      <c r="C90" s="40" t="str">
        <f t="shared" si="4"/>
        <v>Maćkowiak Wiktoria</v>
      </c>
      <c r="D90" s="51" t="str">
        <f>VLOOKUP(C90,PROTOKOŁY!$B$2:$D$300,3,FALSE)</f>
        <v>SP 1 Mosina</v>
      </c>
      <c r="E90" s="32">
        <f t="shared" si="5"/>
        <v>128.00000489999999</v>
      </c>
      <c r="O90" s="46">
        <f t="shared" si="6"/>
        <v>185.0000096</v>
      </c>
      <c r="P90" s="44" t="str">
        <f>PROTOKOŁY!B88</f>
        <v>Perka Wiktoria</v>
      </c>
      <c r="R90" s="49">
        <f>PROTOKOŁY!P88</f>
        <v>185</v>
      </c>
      <c r="S90" s="49">
        <f t="shared" si="7"/>
        <v>185</v>
      </c>
      <c r="T90" s="44">
        <v>9.5999999999999996E-6</v>
      </c>
      <c r="U90" s="50">
        <v>87</v>
      </c>
    </row>
    <row r="91" spans="2:21">
      <c r="B91" s="29">
        <v>88</v>
      </c>
      <c r="C91" s="40" t="str">
        <f t="shared" si="4"/>
        <v>Szczepaniak Julia</v>
      </c>
      <c r="D91" s="51" t="str">
        <f>VLOOKUP(C91,PROTOKOŁY!$B$2:$D$300,3,FALSE)</f>
        <v>SP Suchy Las</v>
      </c>
      <c r="E91" s="32">
        <f t="shared" si="5"/>
        <v>127.0000087</v>
      </c>
      <c r="O91" s="46">
        <f t="shared" si="6"/>
        <v>155.00000969999999</v>
      </c>
      <c r="P91" s="44" t="str">
        <f>PROTOKOŁY!B89</f>
        <v>Agaciak Emilia</v>
      </c>
      <c r="R91" s="49">
        <f>PROTOKOŁY!P89</f>
        <v>155</v>
      </c>
      <c r="S91" s="49">
        <f t="shared" si="7"/>
        <v>155</v>
      </c>
      <c r="T91" s="44">
        <v>9.7000000000000003E-6</v>
      </c>
      <c r="U91" s="50">
        <v>88</v>
      </c>
    </row>
    <row r="92" spans="2:21">
      <c r="B92" s="29">
        <v>89</v>
      </c>
      <c r="C92" s="40" t="str">
        <f t="shared" si="4"/>
        <v>Chojnacka Marianna</v>
      </c>
      <c r="D92" s="51" t="str">
        <f>VLOOKUP(C92,PROTOKOŁY!$B$2:$D$300,3,FALSE)</f>
        <v>SP Przeźmierowo</v>
      </c>
      <c r="E92" s="32">
        <f t="shared" si="5"/>
        <v>126.000007</v>
      </c>
      <c r="O92" s="46">
        <f t="shared" si="6"/>
        <v>149.00000979999999</v>
      </c>
      <c r="P92" s="44" t="str">
        <f>PROTOKOŁY!B90</f>
        <v>Dabrowska Wiktoria</v>
      </c>
      <c r="R92" s="49">
        <f>PROTOKOŁY!P90</f>
        <v>149</v>
      </c>
      <c r="S92" s="49">
        <f t="shared" si="7"/>
        <v>149</v>
      </c>
      <c r="T92" s="44">
        <v>9.800000000000001E-6</v>
      </c>
      <c r="U92" s="50">
        <v>89</v>
      </c>
    </row>
    <row r="93" spans="2:21">
      <c r="B93" s="29">
        <v>90</v>
      </c>
      <c r="C93" s="40" t="str">
        <f t="shared" si="4"/>
        <v>Pawlak Adrianna</v>
      </c>
      <c r="D93" s="51" t="str">
        <f>VLOOKUP(C93,PROTOKOŁY!$B$2:$D$300,3,FALSE)</f>
        <v>SP Kobylnica</v>
      </c>
      <c r="E93" s="32">
        <f t="shared" si="5"/>
        <v>124.00001399999999</v>
      </c>
      <c r="O93" s="46">
        <f t="shared" si="6"/>
        <v>150.00000990000001</v>
      </c>
      <c r="P93" s="44" t="str">
        <f>PROTOKOŁY!B91</f>
        <v>Dabrowska Julia</v>
      </c>
      <c r="R93" s="49">
        <f>PROTOKOŁY!P91</f>
        <v>150</v>
      </c>
      <c r="S93" s="49">
        <f t="shared" si="7"/>
        <v>150</v>
      </c>
      <c r="T93" s="44">
        <v>9.9000000000000001E-6</v>
      </c>
      <c r="U93" s="50">
        <v>90</v>
      </c>
    </row>
    <row r="94" spans="2:21">
      <c r="B94" s="29">
        <v>91</v>
      </c>
      <c r="C94" s="40" t="str">
        <f t="shared" si="4"/>
        <v>Gicala Maria</v>
      </c>
      <c r="D94" s="51" t="str">
        <f>VLOOKUP(C94,PROTOKOŁY!$B$2:$D$300,3,FALSE)</f>
        <v>SP Rokietnica</v>
      </c>
      <c r="E94" s="32">
        <f t="shared" si="5"/>
        <v>119.000011</v>
      </c>
      <c r="O94" s="46">
        <f t="shared" si="6"/>
        <v>1.0000000000000001E-5</v>
      </c>
      <c r="P94" s="44" t="str">
        <f>PROTOKOŁY!B92</f>
        <v>SZKOŁA</v>
      </c>
      <c r="R94" s="49">
        <f>PROTOKOŁY!P92</f>
        <v>0</v>
      </c>
      <c r="S94" s="49">
        <f t="shared" si="7"/>
        <v>0</v>
      </c>
      <c r="T94" s="44">
        <v>1.0000000000000001E-5</v>
      </c>
      <c r="U94" s="50">
        <v>91</v>
      </c>
    </row>
    <row r="95" spans="2:21">
      <c r="B95" s="29">
        <v>92</v>
      </c>
      <c r="C95" s="40" t="str">
        <f t="shared" si="4"/>
        <v>Taciak Monika</v>
      </c>
      <c r="D95" s="51" t="str">
        <f>VLOOKUP(C95,PROTOKOŁY!$B$2:$D$300,3,FALSE)</f>
        <v>SP Pecna</v>
      </c>
      <c r="E95" s="32">
        <f t="shared" si="5"/>
        <v>119.00000420000001</v>
      </c>
      <c r="O95" s="46">
        <f t="shared" si="6"/>
        <v>255.0000101</v>
      </c>
      <c r="P95" s="44" t="str">
        <f>PROTOKOŁY!B93</f>
        <v>Matusiak Maria</v>
      </c>
      <c r="R95" s="49">
        <f>PROTOKOŁY!P93</f>
        <v>255</v>
      </c>
      <c r="S95" s="49">
        <f t="shared" si="7"/>
        <v>255</v>
      </c>
      <c r="T95" s="44">
        <v>1.01E-5</v>
      </c>
      <c r="U95" s="50">
        <v>92</v>
      </c>
    </row>
    <row r="96" spans="2:21">
      <c r="B96" s="29">
        <v>93</v>
      </c>
      <c r="C96" s="40" t="str">
        <f t="shared" si="4"/>
        <v>Kopeć Martyna</v>
      </c>
      <c r="D96" s="51" t="str">
        <f>VLOOKUP(C96,PROTOKOŁY!$B$2:$D$300,3,FALSE)</f>
        <v>SP Kostrzyn</v>
      </c>
      <c r="E96" s="32">
        <f t="shared" si="5"/>
        <v>112.0000134</v>
      </c>
      <c r="O96" s="46">
        <f t="shared" si="6"/>
        <v>214.00001019999999</v>
      </c>
      <c r="P96" s="44" t="str">
        <f>PROTOKOŁY!B94</f>
        <v>Urbaniak Jagoda</v>
      </c>
      <c r="R96" s="49">
        <f>PROTOKOŁY!P94</f>
        <v>214</v>
      </c>
      <c r="S96" s="49">
        <f t="shared" si="7"/>
        <v>214</v>
      </c>
      <c r="T96" s="44">
        <v>1.0200000000000001E-5</v>
      </c>
      <c r="U96" s="50">
        <v>93</v>
      </c>
    </row>
    <row r="97" spans="2:21">
      <c r="B97" s="29">
        <v>94</v>
      </c>
      <c r="C97" s="40" t="str">
        <f t="shared" si="4"/>
        <v>Deka Angelika</v>
      </c>
      <c r="D97" s="51" t="str">
        <f>VLOOKUP(C97,PROTOKOŁY!$B$2:$D$300,3,FALSE)</f>
        <v>SP 5 Swarzędz</v>
      </c>
      <c r="E97" s="32">
        <f t="shared" si="5"/>
        <v>108.0000081</v>
      </c>
      <c r="O97" s="46">
        <f t="shared" si="6"/>
        <v>200.00001030000001</v>
      </c>
      <c r="P97" s="44" t="str">
        <f>PROTOKOŁY!B95</f>
        <v>Matuszczak Gabrysia</v>
      </c>
      <c r="R97" s="49">
        <f>PROTOKOŁY!P95</f>
        <v>200</v>
      </c>
      <c r="S97" s="49">
        <f t="shared" si="7"/>
        <v>200</v>
      </c>
      <c r="T97" s="44">
        <v>1.03E-5</v>
      </c>
      <c r="U97" s="50">
        <v>94</v>
      </c>
    </row>
    <row r="98" spans="2:21">
      <c r="B98" s="29">
        <v>95</v>
      </c>
      <c r="C98" s="40" t="str">
        <f t="shared" si="4"/>
        <v>Pośpiech Aleksandra</v>
      </c>
      <c r="D98" s="51" t="str">
        <f>VLOOKUP(C98,PROTOKOŁY!$B$2:$D$300,3,FALSE)</f>
        <v>SP 5 Swarzędz</v>
      </c>
      <c r="E98" s="32">
        <f t="shared" si="5"/>
        <v>107.0000084</v>
      </c>
      <c r="O98" s="46">
        <f t="shared" si="6"/>
        <v>205.00001040000001</v>
      </c>
      <c r="P98" s="44" t="str">
        <f>PROTOKOŁY!B96</f>
        <v>Konarska Katarzyna</v>
      </c>
      <c r="R98" s="49">
        <f>PROTOKOŁY!P96</f>
        <v>205</v>
      </c>
      <c r="S98" s="49">
        <f t="shared" si="7"/>
        <v>205</v>
      </c>
      <c r="T98" s="44">
        <v>1.04E-5</v>
      </c>
      <c r="U98" s="50">
        <v>95</v>
      </c>
    </row>
    <row r="99" spans="2:21">
      <c r="B99" s="29">
        <v>96</v>
      </c>
      <c r="C99" s="40" t="str">
        <f t="shared" si="4"/>
        <v>Kapitan Karolina</v>
      </c>
      <c r="D99" s="51" t="str">
        <f>VLOOKUP(C99,PROTOKOŁY!$B$2:$D$300,3,FALSE)</f>
        <v>SP 1 Kórnik</v>
      </c>
      <c r="E99" s="32">
        <f t="shared" si="5"/>
        <v>107.0000026</v>
      </c>
      <c r="O99" s="46">
        <f t="shared" si="6"/>
        <v>183.0000105</v>
      </c>
      <c r="P99" s="44" t="str">
        <f>PROTOKOŁY!B97</f>
        <v>Balcerek Agnieszka</v>
      </c>
      <c r="R99" s="49">
        <f>PROTOKOŁY!P97</f>
        <v>183</v>
      </c>
      <c r="S99" s="49">
        <f t="shared" si="7"/>
        <v>183</v>
      </c>
      <c r="T99" s="44">
        <v>1.0499999999999999E-5</v>
      </c>
      <c r="U99" s="50">
        <v>96</v>
      </c>
    </row>
    <row r="100" spans="2:21">
      <c r="B100" s="29">
        <v>97</v>
      </c>
      <c r="C100" s="40" t="str">
        <f t="shared" si="4"/>
        <v>Napierała Zuzanna</v>
      </c>
      <c r="D100" s="51" t="str">
        <f>VLOOKUP(C100,PROTOKOŁY!$B$2:$D$300,3,FALSE)</f>
        <v>SP 1 Mosina</v>
      </c>
      <c r="E100" s="32">
        <f t="shared" si="5"/>
        <v>106.000005</v>
      </c>
      <c r="O100" s="46">
        <f t="shared" si="6"/>
        <v>199.0000106</v>
      </c>
      <c r="P100" s="44" t="str">
        <f>PROTOKOŁY!B98</f>
        <v>Węglarz Emilia</v>
      </c>
      <c r="R100" s="49">
        <f>PROTOKOŁY!P98</f>
        <v>199</v>
      </c>
      <c r="S100" s="49">
        <f t="shared" si="7"/>
        <v>199</v>
      </c>
      <c r="T100" s="44">
        <v>1.06E-5</v>
      </c>
      <c r="U100" s="50">
        <v>97</v>
      </c>
    </row>
    <row r="101" spans="2:21">
      <c r="B101" s="29">
        <v>98</v>
      </c>
      <c r="C101" s="40" t="str">
        <f t="shared" si="4"/>
        <v>Korzec Emilia</v>
      </c>
      <c r="D101" s="51" t="str">
        <f>VLOOKUP(C101,PROTOKOŁY!$B$2:$D$300,3,FALSE)</f>
        <v>SP Przeźmierowo</v>
      </c>
      <c r="E101" s="32">
        <f t="shared" si="5"/>
        <v>97.000006799999994</v>
      </c>
      <c r="O101" s="46">
        <f t="shared" si="6"/>
        <v>1.0700000000000001E-5</v>
      </c>
      <c r="P101" s="44" t="str">
        <f>PROTOKOŁY!B99</f>
        <v>SZKOŁA</v>
      </c>
      <c r="R101" s="49">
        <f>PROTOKOŁY!P99</f>
        <v>0</v>
      </c>
      <c r="S101" s="49">
        <f t="shared" si="7"/>
        <v>0</v>
      </c>
      <c r="T101" s="44">
        <v>1.0700000000000001E-5</v>
      </c>
      <c r="U101" s="50">
        <v>98</v>
      </c>
    </row>
    <row r="102" spans="2:21">
      <c r="B102" s="29">
        <v>99</v>
      </c>
      <c r="C102" s="40" t="str">
        <f t="shared" si="4"/>
        <v>Józefiak Katarzyna</v>
      </c>
      <c r="D102" s="51" t="str">
        <f>VLOOKUP(C102,PROTOKOŁY!$B$2:$D$300,3,FALSE)</f>
        <v>SP Modrze</v>
      </c>
      <c r="E102" s="32">
        <f t="shared" si="5"/>
        <v>87.000011700000002</v>
      </c>
      <c r="O102" s="46">
        <f t="shared" si="6"/>
        <v>128.00001080000001</v>
      </c>
      <c r="P102" s="44" t="str">
        <f>PROTOKOŁY!B100</f>
        <v>Kaniewska Lidia</v>
      </c>
      <c r="R102" s="49">
        <f>PROTOKOŁY!P100</f>
        <v>128</v>
      </c>
      <c r="S102" s="49">
        <f t="shared" si="7"/>
        <v>128</v>
      </c>
      <c r="T102" s="44">
        <v>1.08E-5</v>
      </c>
      <c r="U102" s="50">
        <v>99</v>
      </c>
    </row>
    <row r="103" spans="2:21">
      <c r="B103" s="29">
        <v>100</v>
      </c>
      <c r="C103" s="40" t="str">
        <f t="shared" si="4"/>
        <v>Kowalska Natalia</v>
      </c>
      <c r="D103" s="51" t="str">
        <f>VLOOKUP(C103,PROTOKOŁY!$B$2:$D$300,3,FALSE)</f>
        <v>SP Kobylnica</v>
      </c>
      <c r="E103" s="32">
        <f t="shared" si="5"/>
        <v>79.000013800000005</v>
      </c>
      <c r="O103" s="46">
        <f t="shared" si="6"/>
        <v>161.00001090000001</v>
      </c>
      <c r="P103" s="44" t="str">
        <f>PROTOKOŁY!B101</f>
        <v>Iwańska Nicola</v>
      </c>
      <c r="R103" s="49">
        <f>PROTOKOŁY!P101</f>
        <v>161</v>
      </c>
      <c r="S103" s="49">
        <f t="shared" si="7"/>
        <v>161</v>
      </c>
      <c r="T103" s="44">
        <v>1.0900000000000001E-5</v>
      </c>
      <c r="U103" s="50">
        <v>100</v>
      </c>
    </row>
    <row r="104" spans="2:21">
      <c r="B104" s="29">
        <v>101</v>
      </c>
      <c r="C104" s="40" t="str">
        <f t="shared" si="4"/>
        <v>Wiśniewska Weronika</v>
      </c>
      <c r="D104" s="51" t="str">
        <f>VLOOKUP(C104,PROTOKOŁY!$B$2:$D$300,3,FALSE)</f>
        <v>SP Kobylnica</v>
      </c>
      <c r="E104" s="32">
        <f t="shared" si="5"/>
        <v>68.000013699999997</v>
      </c>
      <c r="O104" s="46">
        <f t="shared" si="6"/>
        <v>119.000011</v>
      </c>
      <c r="P104" s="44" t="str">
        <f>PROTOKOŁY!B102</f>
        <v>Gicala Maria</v>
      </c>
      <c r="R104" s="49">
        <f>PROTOKOŁY!P102</f>
        <v>119</v>
      </c>
      <c r="S104" s="49">
        <f t="shared" si="7"/>
        <v>119</v>
      </c>
      <c r="T104" s="44">
        <v>1.1E-5</v>
      </c>
      <c r="U104" s="50">
        <v>101</v>
      </c>
    </row>
    <row r="105" spans="2:21">
      <c r="B105" s="29">
        <v>102</v>
      </c>
      <c r="C105" s="40" t="str">
        <f t="shared" si="4"/>
        <v>Nobik Alicja</v>
      </c>
      <c r="D105" s="51" t="str">
        <f>VLOOKUP(C105,PROTOKOŁY!$B$2:$D$300,3,FALSE)</f>
        <v>SP Rokietnica</v>
      </c>
      <c r="E105" s="32">
        <f t="shared" si="5"/>
        <v>65.000011099999995</v>
      </c>
      <c r="O105" s="46">
        <f t="shared" si="6"/>
        <v>65.000011099999995</v>
      </c>
      <c r="P105" s="44" t="str">
        <f>PROTOKOŁY!B103</f>
        <v>Nobik Alicja</v>
      </c>
      <c r="R105" s="49">
        <f>PROTOKOŁY!P103</f>
        <v>65</v>
      </c>
      <c r="S105" s="49">
        <f t="shared" si="7"/>
        <v>65</v>
      </c>
      <c r="T105" s="44">
        <v>1.11E-5</v>
      </c>
      <c r="U105" s="50">
        <v>102</v>
      </c>
    </row>
    <row r="106" spans="2:21">
      <c r="B106" s="29">
        <v>103</v>
      </c>
      <c r="C106" s="40" t="str">
        <f t="shared" si="4"/>
        <v>Marszałak Aleksandra</v>
      </c>
      <c r="D106" s="51" t="str">
        <f>VLOOKUP(C106,PROTOKOŁY!$B$2:$D$300,3,FALSE)</f>
        <v>SP 5 Swarzędz</v>
      </c>
      <c r="E106" s="32">
        <f t="shared" si="5"/>
        <v>50.000008000000001</v>
      </c>
      <c r="O106" s="46">
        <f t="shared" si="6"/>
        <v>1.1199999999999999E-5</v>
      </c>
      <c r="P106" s="44">
        <f>PROTOKOŁY!B104</f>
        <v>0</v>
      </c>
      <c r="R106" s="49">
        <f>PROTOKOŁY!P104</f>
        <v>0</v>
      </c>
      <c r="S106" s="49">
        <f t="shared" si="7"/>
        <v>0</v>
      </c>
      <c r="T106" s="44">
        <v>1.1199999999999999E-5</v>
      </c>
      <c r="U106" s="50">
        <v>103</v>
      </c>
    </row>
    <row r="107" spans="2:21">
      <c r="B107" s="29">
        <v>104</v>
      </c>
      <c r="C107" s="40">
        <f t="shared" si="4"/>
        <v>0</v>
      </c>
      <c r="D107" s="51" t="e">
        <f>VLOOKUP(C107,PROTOKOŁY!$B$2:$D$300,3,FALSE)</f>
        <v>#N/A</v>
      </c>
      <c r="E107" s="32">
        <f t="shared" si="5"/>
        <v>2.6599999999999999E-5</v>
      </c>
      <c r="O107" s="46">
        <f t="shared" si="6"/>
        <v>1.13E-5</v>
      </c>
      <c r="P107" s="44">
        <f>PROTOKOŁY!B105</f>
        <v>0</v>
      </c>
      <c r="R107" s="49">
        <f>PROTOKOŁY!P105</f>
        <v>0</v>
      </c>
      <c r="S107" s="49">
        <f t="shared" si="7"/>
        <v>0</v>
      </c>
      <c r="T107" s="44">
        <v>1.13E-5</v>
      </c>
      <c r="U107" s="50">
        <v>104</v>
      </c>
    </row>
    <row r="108" spans="2:21">
      <c r="B108" s="29">
        <v>105</v>
      </c>
      <c r="C108" s="40">
        <f t="shared" si="4"/>
        <v>0</v>
      </c>
      <c r="D108" s="51" t="e">
        <f>VLOOKUP(C108,PROTOKOŁY!$B$2:$D$300,3,FALSE)</f>
        <v>#N/A</v>
      </c>
      <c r="E108" s="32">
        <f t="shared" si="5"/>
        <v>2.65E-5</v>
      </c>
      <c r="O108" s="46">
        <f t="shared" si="6"/>
        <v>1.1399999999999999E-5</v>
      </c>
      <c r="P108" s="44" t="str">
        <f>PROTOKOŁY!B106</f>
        <v>SZKOŁA</v>
      </c>
      <c r="R108" s="49">
        <f>PROTOKOŁY!P106</f>
        <v>0</v>
      </c>
      <c r="S108" s="49">
        <f t="shared" si="7"/>
        <v>0</v>
      </c>
      <c r="T108" s="44">
        <v>1.1399999999999999E-5</v>
      </c>
      <c r="U108" s="50">
        <v>105</v>
      </c>
    </row>
    <row r="109" spans="2:21">
      <c r="B109" s="29">
        <v>106</v>
      </c>
      <c r="C109" s="40">
        <f t="shared" si="4"/>
        <v>0</v>
      </c>
      <c r="D109" s="51" t="e">
        <f>VLOOKUP(C109,PROTOKOŁY!$B$2:$D$300,3,FALSE)</f>
        <v>#N/A</v>
      </c>
      <c r="E109" s="32">
        <f t="shared" si="5"/>
        <v>2.6399999999999998E-5</v>
      </c>
      <c r="O109" s="46">
        <f t="shared" si="6"/>
        <v>278.00001150000003</v>
      </c>
      <c r="P109" s="44" t="str">
        <f>PROTOKOŁY!B107</f>
        <v>Cicha Julia</v>
      </c>
      <c r="R109" s="49">
        <f>PROTOKOŁY!P107</f>
        <v>278</v>
      </c>
      <c r="S109" s="49">
        <f t="shared" si="7"/>
        <v>278</v>
      </c>
      <c r="T109" s="44">
        <v>1.15E-5</v>
      </c>
      <c r="U109" s="50">
        <v>106</v>
      </c>
    </row>
    <row r="110" spans="2:21">
      <c r="B110" s="29">
        <v>107</v>
      </c>
      <c r="C110" s="40">
        <f t="shared" si="4"/>
        <v>0</v>
      </c>
      <c r="D110" s="51" t="e">
        <f>VLOOKUP(C110,PROTOKOŁY!$B$2:$D$300,3,FALSE)</f>
        <v>#N/A</v>
      </c>
      <c r="E110" s="32">
        <f t="shared" si="5"/>
        <v>2.6299999999999999E-5</v>
      </c>
      <c r="O110" s="46">
        <f t="shared" si="6"/>
        <v>143.00001159999999</v>
      </c>
      <c r="P110" s="44" t="str">
        <f>PROTOKOŁY!B108</f>
        <v>Cicha Natalia</v>
      </c>
      <c r="R110" s="49">
        <f>PROTOKOŁY!P108</f>
        <v>143</v>
      </c>
      <c r="S110" s="49">
        <f t="shared" si="7"/>
        <v>143</v>
      </c>
      <c r="T110" s="44">
        <v>1.1600000000000001E-5</v>
      </c>
      <c r="U110" s="50">
        <v>107</v>
      </c>
    </row>
    <row r="111" spans="2:21">
      <c r="B111" s="29">
        <v>108</v>
      </c>
      <c r="C111" s="40">
        <f t="shared" si="4"/>
        <v>0</v>
      </c>
      <c r="D111" s="51" t="e">
        <f>VLOOKUP(C111,PROTOKOŁY!$B$2:$D$300,3,FALSE)</f>
        <v>#N/A</v>
      </c>
      <c r="E111" s="32">
        <f t="shared" si="5"/>
        <v>2.62E-5</v>
      </c>
      <c r="O111" s="46">
        <f t="shared" si="6"/>
        <v>87.000011700000002</v>
      </c>
      <c r="P111" s="44" t="str">
        <f>PROTOKOŁY!B109</f>
        <v>Józefiak Katarzyna</v>
      </c>
      <c r="R111" s="49">
        <f>PROTOKOŁY!P109</f>
        <v>87</v>
      </c>
      <c r="S111" s="49">
        <f t="shared" si="7"/>
        <v>87</v>
      </c>
      <c r="T111" s="44">
        <v>1.17E-5</v>
      </c>
      <c r="U111" s="50">
        <v>108</v>
      </c>
    </row>
    <row r="112" spans="2:21">
      <c r="B112" s="29">
        <v>109</v>
      </c>
      <c r="C112" s="40">
        <f t="shared" si="4"/>
        <v>0</v>
      </c>
      <c r="D112" s="51" t="e">
        <f>VLOOKUP(C112,PROTOKOŁY!$B$2:$D$300,3,FALSE)</f>
        <v>#N/A</v>
      </c>
      <c r="E112" s="32">
        <f t="shared" si="5"/>
        <v>2.6100000000000001E-5</v>
      </c>
      <c r="O112" s="46">
        <f t="shared" si="6"/>
        <v>128.00001180000001</v>
      </c>
      <c r="P112" s="44" t="str">
        <f>PROTOKOŁY!B110</f>
        <v>Pawlak Sandra</v>
      </c>
      <c r="R112" s="49">
        <f>PROTOKOŁY!P110</f>
        <v>128</v>
      </c>
      <c r="S112" s="49">
        <f t="shared" si="7"/>
        <v>128</v>
      </c>
      <c r="T112" s="44">
        <v>1.1800000000000001E-5</v>
      </c>
      <c r="U112" s="50">
        <v>109</v>
      </c>
    </row>
    <row r="113" spans="2:21">
      <c r="B113" s="29">
        <v>110</v>
      </c>
      <c r="C113" s="40">
        <f t="shared" si="4"/>
        <v>0</v>
      </c>
      <c r="D113" s="51" t="e">
        <f>VLOOKUP(C113,PROTOKOŁY!$B$2:$D$300,3,FALSE)</f>
        <v>#N/A</v>
      </c>
      <c r="E113" s="32">
        <f t="shared" si="5"/>
        <v>2.5999999999999998E-5</v>
      </c>
      <c r="O113" s="46">
        <f t="shared" si="6"/>
        <v>169.0000119</v>
      </c>
      <c r="P113" s="44" t="str">
        <f>PROTOKOŁY!B111</f>
        <v>Piechowiak Samanta</v>
      </c>
      <c r="R113" s="49">
        <f>PROTOKOŁY!P111</f>
        <v>169</v>
      </c>
      <c r="S113" s="49">
        <f t="shared" si="7"/>
        <v>169</v>
      </c>
      <c r="T113" s="44">
        <v>1.19E-5</v>
      </c>
      <c r="U113" s="50">
        <v>110</v>
      </c>
    </row>
    <row r="114" spans="2:21">
      <c r="B114" s="29">
        <v>111</v>
      </c>
      <c r="C114" s="40">
        <f t="shared" si="4"/>
        <v>0</v>
      </c>
      <c r="D114" s="51" t="e">
        <f>VLOOKUP(C114,PROTOKOŁY!$B$2:$D$300,3,FALSE)</f>
        <v>#N/A</v>
      </c>
      <c r="E114" s="32">
        <f t="shared" si="5"/>
        <v>2.5899999999999999E-5</v>
      </c>
      <c r="O114" s="46">
        <f t="shared" si="6"/>
        <v>172.000012</v>
      </c>
      <c r="P114" s="44" t="str">
        <f>PROTOKOŁY!B112</f>
        <v>Rychlik Martyna</v>
      </c>
      <c r="R114" s="49">
        <f>PROTOKOŁY!P112</f>
        <v>172</v>
      </c>
      <c r="S114" s="49">
        <f t="shared" si="7"/>
        <v>172</v>
      </c>
      <c r="T114" s="44">
        <v>1.2E-5</v>
      </c>
      <c r="U114" s="50">
        <v>111</v>
      </c>
    </row>
    <row r="115" spans="2:21">
      <c r="B115" s="29">
        <v>112</v>
      </c>
      <c r="C115" s="40">
        <f t="shared" si="4"/>
        <v>0</v>
      </c>
      <c r="D115" s="51" t="e">
        <f>VLOOKUP(C115,PROTOKOŁY!$B$2:$D$300,3,FALSE)</f>
        <v>#N/A</v>
      </c>
      <c r="E115" s="32">
        <f t="shared" si="5"/>
        <v>2.58E-5</v>
      </c>
      <c r="O115" s="46">
        <f t="shared" si="6"/>
        <v>1.2099999999999999E-5</v>
      </c>
      <c r="P115" s="44" t="str">
        <f>PROTOKOŁY!B113</f>
        <v>SZKOŁA</v>
      </c>
      <c r="R115" s="49">
        <f>PROTOKOŁY!P113</f>
        <v>0</v>
      </c>
      <c r="S115" s="49">
        <f t="shared" si="7"/>
        <v>0</v>
      </c>
      <c r="T115" s="44">
        <v>1.2099999999999999E-5</v>
      </c>
      <c r="U115" s="50">
        <v>112</v>
      </c>
    </row>
    <row r="116" spans="2:21">
      <c r="B116" s="29">
        <v>113</v>
      </c>
      <c r="C116" s="40">
        <f t="shared" si="4"/>
        <v>0</v>
      </c>
      <c r="D116" s="51" t="e">
        <f>VLOOKUP(C116,PROTOKOŁY!$B$2:$D$300,3,FALSE)</f>
        <v>#N/A</v>
      </c>
      <c r="E116" s="32">
        <f t="shared" si="5"/>
        <v>2.5699999999999998E-5</v>
      </c>
      <c r="O116" s="46">
        <f t="shared" si="6"/>
        <v>1.22E-5</v>
      </c>
      <c r="P116" s="44">
        <f>PROTOKOŁY!B114</f>
        <v>0</v>
      </c>
      <c r="R116" s="49">
        <f>PROTOKOŁY!P114</f>
        <v>0</v>
      </c>
      <c r="S116" s="49">
        <f t="shared" si="7"/>
        <v>0</v>
      </c>
      <c r="T116" s="44">
        <v>1.22E-5</v>
      </c>
      <c r="U116" s="50">
        <v>113</v>
      </c>
    </row>
    <row r="117" spans="2:21">
      <c r="B117" s="29">
        <v>114</v>
      </c>
      <c r="C117" s="40">
        <f t="shared" si="4"/>
        <v>0</v>
      </c>
      <c r="D117" s="51" t="e">
        <f>VLOOKUP(C117,PROTOKOŁY!$B$2:$D$300,3,FALSE)</f>
        <v>#N/A</v>
      </c>
      <c r="E117" s="32">
        <f t="shared" si="5"/>
        <v>2.5599999999999999E-5</v>
      </c>
      <c r="O117" s="46">
        <f t="shared" si="6"/>
        <v>1.2300000000000001E-5</v>
      </c>
      <c r="P117" s="44">
        <f>PROTOKOŁY!B115</f>
        <v>0</v>
      </c>
      <c r="R117" s="49">
        <f>PROTOKOŁY!P115</f>
        <v>0</v>
      </c>
      <c r="S117" s="49">
        <f t="shared" si="7"/>
        <v>0</v>
      </c>
      <c r="T117" s="44">
        <v>1.2300000000000001E-5</v>
      </c>
      <c r="U117" s="50">
        <v>114</v>
      </c>
    </row>
    <row r="118" spans="2:21">
      <c r="B118" s="29">
        <v>115</v>
      </c>
      <c r="C118" s="40">
        <f t="shared" si="4"/>
        <v>0</v>
      </c>
      <c r="D118" s="51" t="e">
        <f>VLOOKUP(C118,PROTOKOŁY!$B$2:$D$300,3,FALSE)</f>
        <v>#N/A</v>
      </c>
      <c r="E118" s="32">
        <f t="shared" si="5"/>
        <v>2.55E-5</v>
      </c>
      <c r="O118" s="46">
        <f t="shared" si="6"/>
        <v>1.24E-5</v>
      </c>
      <c r="P118" s="44">
        <f>PROTOKOŁY!B116</f>
        <v>0</v>
      </c>
      <c r="R118" s="49">
        <f>PROTOKOŁY!P116</f>
        <v>0</v>
      </c>
      <c r="S118" s="49">
        <f t="shared" si="7"/>
        <v>0</v>
      </c>
      <c r="T118" s="44">
        <v>1.24E-5</v>
      </c>
      <c r="U118" s="50">
        <v>115</v>
      </c>
    </row>
    <row r="119" spans="2:21">
      <c r="B119" s="29">
        <v>116</v>
      </c>
      <c r="C119" s="40">
        <f t="shared" si="4"/>
        <v>0</v>
      </c>
      <c r="D119" s="51" t="e">
        <f>VLOOKUP(C119,PROTOKOŁY!$B$2:$D$300,3,FALSE)</f>
        <v>#N/A</v>
      </c>
      <c r="E119" s="32">
        <f t="shared" si="5"/>
        <v>2.5400000000000001E-5</v>
      </c>
      <c r="O119" s="46">
        <f t="shared" si="6"/>
        <v>1.2500000000000001E-5</v>
      </c>
      <c r="P119" s="44">
        <f>PROTOKOŁY!B117</f>
        <v>0</v>
      </c>
      <c r="R119" s="49">
        <f>PROTOKOŁY!P117</f>
        <v>0</v>
      </c>
      <c r="S119" s="49">
        <f t="shared" si="7"/>
        <v>0</v>
      </c>
      <c r="T119" s="44">
        <v>1.2500000000000001E-5</v>
      </c>
      <c r="U119" s="50">
        <v>116</v>
      </c>
    </row>
    <row r="120" spans="2:21">
      <c r="B120" s="29">
        <v>117</v>
      </c>
      <c r="C120" s="40">
        <f t="shared" si="4"/>
        <v>0</v>
      </c>
      <c r="D120" s="51" t="e">
        <f>VLOOKUP(C120,PROTOKOŁY!$B$2:$D$300,3,FALSE)</f>
        <v>#N/A</v>
      </c>
      <c r="E120" s="32">
        <f t="shared" si="5"/>
        <v>2.5299999999999998E-5</v>
      </c>
      <c r="O120" s="46">
        <f t="shared" si="6"/>
        <v>1.26E-5</v>
      </c>
      <c r="P120" s="44">
        <f>PROTOKOŁY!B118</f>
        <v>0</v>
      </c>
      <c r="R120" s="49">
        <f>PROTOKOŁY!P118</f>
        <v>0</v>
      </c>
      <c r="S120" s="49">
        <f t="shared" si="7"/>
        <v>0</v>
      </c>
      <c r="T120" s="44">
        <v>1.26E-5</v>
      </c>
      <c r="U120" s="50">
        <v>117</v>
      </c>
    </row>
    <row r="121" spans="2:21">
      <c r="B121" s="29">
        <v>118</v>
      </c>
      <c r="C121" s="40">
        <f t="shared" si="4"/>
        <v>0</v>
      </c>
      <c r="D121" s="51" t="e">
        <f>VLOOKUP(C121,PROTOKOŁY!$B$2:$D$300,3,FALSE)</f>
        <v>#N/A</v>
      </c>
      <c r="E121" s="32">
        <f t="shared" si="5"/>
        <v>2.5199999999999999E-5</v>
      </c>
      <c r="O121" s="46">
        <f t="shared" si="6"/>
        <v>1.27E-5</v>
      </c>
      <c r="P121" s="44">
        <f>PROTOKOŁY!B119</f>
        <v>0</v>
      </c>
      <c r="R121" s="49">
        <f>PROTOKOŁY!P119</f>
        <v>0</v>
      </c>
      <c r="S121" s="49">
        <f t="shared" si="7"/>
        <v>0</v>
      </c>
      <c r="T121" s="44">
        <v>1.27E-5</v>
      </c>
      <c r="U121" s="50">
        <v>118</v>
      </c>
    </row>
    <row r="122" spans="2:21">
      <c r="B122" s="29">
        <v>119</v>
      </c>
      <c r="C122" s="40">
        <f t="shared" si="4"/>
        <v>0</v>
      </c>
      <c r="D122" s="51" t="e">
        <f>VLOOKUP(C122,PROTOKOŁY!$B$2:$D$300,3,FALSE)</f>
        <v>#N/A</v>
      </c>
      <c r="E122" s="32">
        <f t="shared" si="5"/>
        <v>2.51E-5</v>
      </c>
      <c r="O122" s="46">
        <f t="shared" si="6"/>
        <v>1.2799999999999999E-5</v>
      </c>
      <c r="P122" s="44" t="str">
        <f>PROTOKOŁY!B120</f>
        <v>SZKOŁA</v>
      </c>
      <c r="R122" s="49">
        <f>PROTOKOŁY!P120</f>
        <v>0</v>
      </c>
      <c r="S122" s="49">
        <f t="shared" si="7"/>
        <v>0</v>
      </c>
      <c r="T122" s="44">
        <v>1.2799999999999999E-5</v>
      </c>
      <c r="U122" s="50">
        <v>119</v>
      </c>
    </row>
    <row r="123" spans="2:21">
      <c r="B123" s="29">
        <v>120</v>
      </c>
      <c r="C123" s="40">
        <f t="shared" si="4"/>
        <v>0</v>
      </c>
      <c r="D123" s="51" t="e">
        <f>VLOOKUP(C123,PROTOKOŁY!$B$2:$D$300,3,FALSE)</f>
        <v>#N/A</v>
      </c>
      <c r="E123" s="32">
        <f t="shared" si="5"/>
        <v>2.5000000000000001E-5</v>
      </c>
      <c r="O123" s="46">
        <f t="shared" si="6"/>
        <v>185.0000129</v>
      </c>
      <c r="P123" s="44" t="str">
        <f>PROTOKOŁY!B121</f>
        <v>Boruszak Marta</v>
      </c>
      <c r="R123" s="49">
        <f>PROTOKOŁY!P121</f>
        <v>185</v>
      </c>
      <c r="S123" s="49">
        <f t="shared" si="7"/>
        <v>185</v>
      </c>
      <c r="T123" s="44">
        <v>1.29E-5</v>
      </c>
      <c r="U123" s="50">
        <v>120</v>
      </c>
    </row>
    <row r="124" spans="2:21">
      <c r="B124" s="29">
        <v>121</v>
      </c>
      <c r="C124" s="40">
        <f t="shared" si="4"/>
        <v>0</v>
      </c>
      <c r="D124" s="51" t="e">
        <f>VLOOKUP(C124,PROTOKOŁY!$B$2:$D$300,3,FALSE)</f>
        <v>#N/A</v>
      </c>
      <c r="E124" s="32">
        <f t="shared" si="5"/>
        <v>2.4899999999999999E-5</v>
      </c>
      <c r="O124" s="46">
        <f t="shared" si="6"/>
        <v>193.000013</v>
      </c>
      <c r="P124" s="44" t="str">
        <f>PROTOKOŁY!B122</f>
        <v>Dobrogojska Emilia</v>
      </c>
      <c r="R124" s="49">
        <f>PROTOKOŁY!P122</f>
        <v>193</v>
      </c>
      <c r="S124" s="49">
        <f t="shared" si="7"/>
        <v>193</v>
      </c>
      <c r="T124" s="44">
        <v>1.3000000000000001E-5</v>
      </c>
      <c r="U124" s="50">
        <v>121</v>
      </c>
    </row>
    <row r="125" spans="2:21">
      <c r="B125" s="29">
        <v>122</v>
      </c>
      <c r="C125" s="40">
        <f t="shared" si="4"/>
        <v>0</v>
      </c>
      <c r="D125" s="51" t="e">
        <f>VLOOKUP(C125,PROTOKOŁY!$B$2:$D$300,3,FALSE)</f>
        <v>#N/A</v>
      </c>
      <c r="E125" s="32">
        <f t="shared" si="5"/>
        <v>2.48E-5</v>
      </c>
      <c r="O125" s="46">
        <f t="shared" si="6"/>
        <v>178.00001309999999</v>
      </c>
      <c r="P125" s="44" t="str">
        <f>PROTOKOŁY!B123</f>
        <v>Dymarska Patrycja</v>
      </c>
      <c r="R125" s="49">
        <f>PROTOKOŁY!P123</f>
        <v>178</v>
      </c>
      <c r="S125" s="49">
        <f t="shared" si="7"/>
        <v>178</v>
      </c>
      <c r="T125" s="44">
        <v>1.31E-5</v>
      </c>
      <c r="U125" s="50">
        <v>122</v>
      </c>
    </row>
    <row r="126" spans="2:21">
      <c r="B126" s="29">
        <v>123</v>
      </c>
      <c r="C126" s="40">
        <f t="shared" si="4"/>
        <v>0</v>
      </c>
      <c r="D126" s="51" t="e">
        <f>VLOOKUP(C126,PROTOKOŁY!$B$2:$D$300,3,FALSE)</f>
        <v>#N/A</v>
      </c>
      <c r="E126" s="32">
        <f t="shared" si="5"/>
        <v>2.4700000000000001E-5</v>
      </c>
      <c r="O126" s="46">
        <f t="shared" si="6"/>
        <v>157.00001320000001</v>
      </c>
      <c r="P126" s="44" t="str">
        <f>PROTOKOŁY!B124</f>
        <v>czubak marta</v>
      </c>
      <c r="R126" s="49">
        <f>PROTOKOŁY!P124</f>
        <v>157</v>
      </c>
      <c r="S126" s="49">
        <f t="shared" si="7"/>
        <v>157</v>
      </c>
      <c r="T126" s="44">
        <v>1.3200000000000001E-5</v>
      </c>
      <c r="U126" s="50">
        <v>123</v>
      </c>
    </row>
    <row r="127" spans="2:21">
      <c r="B127" s="29">
        <v>124</v>
      </c>
      <c r="C127" s="40">
        <f t="shared" si="4"/>
        <v>0</v>
      </c>
      <c r="D127" s="51" t="e">
        <f>VLOOKUP(C127,PROTOKOŁY!$B$2:$D$300,3,FALSE)</f>
        <v>#N/A</v>
      </c>
      <c r="E127" s="32">
        <f t="shared" si="5"/>
        <v>2.4599999999999998E-5</v>
      </c>
      <c r="O127" s="46">
        <f t="shared" si="6"/>
        <v>153.00001330000001</v>
      </c>
      <c r="P127" s="44" t="str">
        <f>PROTOKOŁY!B125</f>
        <v>Gawron Dominika</v>
      </c>
      <c r="R127" s="49">
        <f>PROTOKOŁY!P125</f>
        <v>153</v>
      </c>
      <c r="S127" s="49">
        <f t="shared" si="7"/>
        <v>153</v>
      </c>
      <c r="T127" s="44">
        <v>1.33E-5</v>
      </c>
      <c r="U127" s="50">
        <v>124</v>
      </c>
    </row>
    <row r="128" spans="2:21">
      <c r="B128" s="29">
        <v>125</v>
      </c>
      <c r="C128" s="40">
        <f t="shared" si="4"/>
        <v>0</v>
      </c>
      <c r="D128" s="51" t="e">
        <f>VLOOKUP(C128,PROTOKOŁY!$B$2:$D$300,3,FALSE)</f>
        <v>#N/A</v>
      </c>
      <c r="E128" s="32">
        <f t="shared" si="5"/>
        <v>2.4499999999999999E-5</v>
      </c>
      <c r="O128" s="46">
        <f t="shared" si="6"/>
        <v>112.0000134</v>
      </c>
      <c r="P128" s="44" t="str">
        <f>PROTOKOŁY!B126</f>
        <v>Kopeć Martyna</v>
      </c>
      <c r="R128" s="49">
        <f>PROTOKOŁY!P126</f>
        <v>112</v>
      </c>
      <c r="S128" s="49">
        <f t="shared" si="7"/>
        <v>112</v>
      </c>
      <c r="T128" s="44">
        <v>1.34E-5</v>
      </c>
      <c r="U128" s="50">
        <v>125</v>
      </c>
    </row>
    <row r="129" spans="2:21">
      <c r="B129" s="29">
        <v>126</v>
      </c>
      <c r="C129" s="40">
        <f t="shared" si="4"/>
        <v>0</v>
      </c>
      <c r="D129" s="51" t="e">
        <f>VLOOKUP(C129,PROTOKOŁY!$B$2:$D$300,3,FALSE)</f>
        <v>#N/A</v>
      </c>
      <c r="E129" s="32">
        <f t="shared" si="5"/>
        <v>2.44E-5</v>
      </c>
      <c r="O129" s="46">
        <f t="shared" si="6"/>
        <v>1.3499999999999999E-5</v>
      </c>
      <c r="P129" s="44" t="str">
        <f>PROTOKOŁY!B127</f>
        <v>SZKOŁA</v>
      </c>
      <c r="R129" s="49">
        <f>PROTOKOŁY!P127</f>
        <v>0</v>
      </c>
      <c r="S129" s="49">
        <f t="shared" si="7"/>
        <v>0</v>
      </c>
      <c r="T129" s="44">
        <v>1.3499999999999999E-5</v>
      </c>
      <c r="U129" s="50">
        <v>126</v>
      </c>
    </row>
    <row r="130" spans="2:21">
      <c r="B130" s="29">
        <v>127</v>
      </c>
      <c r="C130" s="40">
        <f t="shared" si="4"/>
        <v>0</v>
      </c>
      <c r="D130" s="51" t="e">
        <f>VLOOKUP(C130,PROTOKOŁY!$B$2:$D$300,3,FALSE)</f>
        <v>#N/A</v>
      </c>
      <c r="E130" s="32">
        <f t="shared" si="5"/>
        <v>2.4300000000000001E-5</v>
      </c>
      <c r="O130" s="46">
        <f t="shared" si="6"/>
        <v>207.00001359999999</v>
      </c>
      <c r="P130" s="44" t="str">
        <f>PROTOKOŁY!B128</f>
        <v>Tomicka Wiktoria</v>
      </c>
      <c r="R130" s="49">
        <f>PROTOKOŁY!P128</f>
        <v>207</v>
      </c>
      <c r="S130" s="49">
        <f t="shared" si="7"/>
        <v>207</v>
      </c>
      <c r="T130" s="44">
        <v>1.36E-5</v>
      </c>
      <c r="U130" s="50">
        <v>127</v>
      </c>
    </row>
    <row r="131" spans="2:21">
      <c r="B131" s="29">
        <v>128</v>
      </c>
      <c r="C131" s="40">
        <f t="shared" si="4"/>
        <v>0</v>
      </c>
      <c r="D131" s="51" t="e">
        <f>VLOOKUP(C131,PROTOKOŁY!$B$2:$D$300,3,FALSE)</f>
        <v>#N/A</v>
      </c>
      <c r="E131" s="32">
        <f t="shared" si="5"/>
        <v>2.4199999999999999E-5</v>
      </c>
      <c r="O131" s="46">
        <f t="shared" si="6"/>
        <v>68.000013699999997</v>
      </c>
      <c r="P131" s="44" t="str">
        <f>PROTOKOŁY!B129</f>
        <v>Wiśniewska Weronika</v>
      </c>
      <c r="R131" s="49">
        <f>PROTOKOŁY!P129</f>
        <v>68</v>
      </c>
      <c r="S131" s="49">
        <f t="shared" si="7"/>
        <v>68</v>
      </c>
      <c r="T131" s="44">
        <v>1.3699999999999999E-5</v>
      </c>
      <c r="U131" s="50">
        <v>128</v>
      </c>
    </row>
    <row r="132" spans="2:21">
      <c r="B132" s="29">
        <v>129</v>
      </c>
      <c r="C132" s="40">
        <f t="shared" ref="C132:C195" si="8">VLOOKUP(E132,O$4:P$260,2,FALSE)</f>
        <v>0</v>
      </c>
      <c r="D132" s="51" t="e">
        <f>VLOOKUP(C132,PROTOKOŁY!$B$2:$D$300,3,FALSE)</f>
        <v>#N/A</v>
      </c>
      <c r="E132" s="32">
        <f t="shared" si="5"/>
        <v>2.41E-5</v>
      </c>
      <c r="O132" s="46">
        <f t="shared" si="6"/>
        <v>79.000013800000005</v>
      </c>
      <c r="P132" s="44" t="str">
        <f>PROTOKOŁY!B130</f>
        <v>Kowalska Natalia</v>
      </c>
      <c r="R132" s="49">
        <f>PROTOKOŁY!P130</f>
        <v>79</v>
      </c>
      <c r="S132" s="49">
        <f t="shared" si="7"/>
        <v>79</v>
      </c>
      <c r="T132" s="44">
        <v>1.38E-5</v>
      </c>
      <c r="U132" s="50">
        <v>129</v>
      </c>
    </row>
    <row r="133" spans="2:21">
      <c r="B133" s="29">
        <v>130</v>
      </c>
      <c r="C133" s="40">
        <f t="shared" si="8"/>
        <v>0</v>
      </c>
      <c r="D133" s="51" t="e">
        <f>VLOOKUP(C133,PROTOKOŁY!$B$2:$D$300,3,FALSE)</f>
        <v>#N/A</v>
      </c>
      <c r="E133" s="32">
        <f t="shared" ref="E133:E196" si="9">LARGE(O$4:O$260,U133)</f>
        <v>2.4000000000000001E-5</v>
      </c>
      <c r="O133" s="46">
        <f t="shared" ref="O133:O196" si="10">S133+T133</f>
        <v>137.0000139</v>
      </c>
      <c r="P133" s="44" t="str">
        <f>PROTOKOŁY!B131</f>
        <v>Wekwert Katarzyna</v>
      </c>
      <c r="R133" s="49">
        <f>PROTOKOŁY!P131</f>
        <v>137</v>
      </c>
      <c r="S133" s="49">
        <f t="shared" ref="S133:S196" si="11">IF(R133&gt;500,0,R133)</f>
        <v>137</v>
      </c>
      <c r="T133" s="44">
        <v>1.3900000000000001E-5</v>
      </c>
      <c r="U133" s="50">
        <v>130</v>
      </c>
    </row>
    <row r="134" spans="2:21">
      <c r="B134" s="29">
        <v>131</v>
      </c>
      <c r="C134" s="40">
        <f t="shared" si="8"/>
        <v>0</v>
      </c>
      <c r="D134" s="51" t="e">
        <f>VLOOKUP(C134,PROTOKOŁY!$B$2:$D$300,3,FALSE)</f>
        <v>#N/A</v>
      </c>
      <c r="E134" s="32">
        <f t="shared" si="9"/>
        <v>2.3899999999999998E-5</v>
      </c>
      <c r="O134" s="46">
        <f t="shared" si="10"/>
        <v>124.00001399999999</v>
      </c>
      <c r="P134" s="44" t="str">
        <f>PROTOKOŁY!B132</f>
        <v>Pawlak Adrianna</v>
      </c>
      <c r="R134" s="49">
        <f>PROTOKOŁY!P132</f>
        <v>124</v>
      </c>
      <c r="S134" s="49">
        <f t="shared" si="11"/>
        <v>124</v>
      </c>
      <c r="T134" s="44">
        <v>1.4E-5</v>
      </c>
      <c r="U134" s="50">
        <v>131</v>
      </c>
    </row>
    <row r="135" spans="2:21">
      <c r="B135" s="29">
        <v>132</v>
      </c>
      <c r="C135" s="40">
        <f t="shared" si="8"/>
        <v>0</v>
      </c>
      <c r="D135" s="51" t="e">
        <f>VLOOKUP(C135,PROTOKOŁY!$B$2:$D$300,3,FALSE)</f>
        <v>#N/A</v>
      </c>
      <c r="E135" s="32">
        <f t="shared" si="9"/>
        <v>2.3799999999999999E-5</v>
      </c>
      <c r="O135" s="46">
        <f t="shared" si="10"/>
        <v>1.4100000000000001E-5</v>
      </c>
      <c r="P135" s="44">
        <f>PROTOKOŁY!B133</f>
        <v>0</v>
      </c>
      <c r="R135" s="49">
        <f>PROTOKOŁY!P133</f>
        <v>0</v>
      </c>
      <c r="S135" s="49">
        <f t="shared" si="11"/>
        <v>0</v>
      </c>
      <c r="T135" s="44">
        <v>1.4100000000000001E-5</v>
      </c>
      <c r="U135" s="50">
        <v>132</v>
      </c>
    </row>
    <row r="136" spans="2:21">
      <c r="B136" s="29">
        <v>133</v>
      </c>
      <c r="C136" s="40">
        <f t="shared" si="8"/>
        <v>0</v>
      </c>
      <c r="D136" s="51" t="e">
        <f>VLOOKUP(C136,PROTOKOŁY!$B$2:$D$300,3,FALSE)</f>
        <v>#N/A</v>
      </c>
      <c r="E136" s="32">
        <f t="shared" si="9"/>
        <v>2.37E-5</v>
      </c>
      <c r="O136" s="46">
        <f t="shared" si="10"/>
        <v>1.42E-5</v>
      </c>
      <c r="P136" s="44" t="str">
        <f>PROTOKOŁY!B134</f>
        <v>SZKOŁA</v>
      </c>
      <c r="R136" s="49">
        <f>PROTOKOŁY!P134</f>
        <v>0</v>
      </c>
      <c r="S136" s="49">
        <f t="shared" si="11"/>
        <v>0</v>
      </c>
      <c r="T136" s="44">
        <v>1.42E-5</v>
      </c>
      <c r="U136" s="50">
        <v>133</v>
      </c>
    </row>
    <row r="137" spans="2:21">
      <c r="B137" s="29">
        <v>134</v>
      </c>
      <c r="C137" s="40">
        <f t="shared" si="8"/>
        <v>0</v>
      </c>
      <c r="D137" s="51" t="e">
        <f>VLOOKUP(C137,PROTOKOŁY!$B$2:$D$300,3,FALSE)</f>
        <v>#N/A</v>
      </c>
      <c r="E137" s="32">
        <f t="shared" si="9"/>
        <v>2.3600000000000001E-5</v>
      </c>
      <c r="O137" s="46">
        <f t="shared" si="10"/>
        <v>1.43E-5</v>
      </c>
      <c r="P137" s="44">
        <f>PROTOKOŁY!B135</f>
        <v>0</v>
      </c>
      <c r="R137" s="49">
        <f>PROTOKOŁY!P135</f>
        <v>0</v>
      </c>
      <c r="S137" s="49">
        <f t="shared" si="11"/>
        <v>0</v>
      </c>
      <c r="T137" s="44">
        <v>1.43E-5</v>
      </c>
      <c r="U137" s="50">
        <v>134</v>
      </c>
    </row>
    <row r="138" spans="2:21">
      <c r="B138" s="29">
        <v>135</v>
      </c>
      <c r="C138" s="40">
        <f t="shared" si="8"/>
        <v>0</v>
      </c>
      <c r="D138" s="51" t="e">
        <f>VLOOKUP(C138,PROTOKOŁY!$B$2:$D$300,3,FALSE)</f>
        <v>#N/A</v>
      </c>
      <c r="E138" s="32">
        <f t="shared" si="9"/>
        <v>2.3499999999999999E-5</v>
      </c>
      <c r="O138" s="46">
        <f t="shared" si="10"/>
        <v>1.4399999999999999E-5</v>
      </c>
      <c r="P138" s="44">
        <f>PROTOKOŁY!B136</f>
        <v>0</v>
      </c>
      <c r="R138" s="49">
        <f>PROTOKOŁY!P136</f>
        <v>0</v>
      </c>
      <c r="S138" s="49">
        <f t="shared" si="11"/>
        <v>0</v>
      </c>
      <c r="T138" s="44">
        <v>1.4399999999999999E-5</v>
      </c>
      <c r="U138" s="50">
        <v>135</v>
      </c>
    </row>
    <row r="139" spans="2:21">
      <c r="B139" s="29">
        <v>136</v>
      </c>
      <c r="C139" s="40">
        <f t="shared" si="8"/>
        <v>0</v>
      </c>
      <c r="D139" s="51" t="e">
        <f>VLOOKUP(C139,PROTOKOŁY!$B$2:$D$300,3,FALSE)</f>
        <v>#N/A</v>
      </c>
      <c r="E139" s="32">
        <f t="shared" si="9"/>
        <v>2.34E-5</v>
      </c>
      <c r="O139" s="46">
        <f t="shared" si="10"/>
        <v>1.45E-5</v>
      </c>
      <c r="P139" s="44">
        <f>PROTOKOŁY!B137</f>
        <v>0</v>
      </c>
      <c r="R139" s="49">
        <f>PROTOKOŁY!P137</f>
        <v>0</v>
      </c>
      <c r="S139" s="49">
        <f t="shared" si="11"/>
        <v>0</v>
      </c>
      <c r="T139" s="44">
        <v>1.45E-5</v>
      </c>
      <c r="U139" s="50">
        <v>136</v>
      </c>
    </row>
    <row r="140" spans="2:21">
      <c r="B140" s="29">
        <v>137</v>
      </c>
      <c r="C140" s="40">
        <f t="shared" si="8"/>
        <v>0</v>
      </c>
      <c r="D140" s="51" t="e">
        <f>VLOOKUP(C140,PROTOKOŁY!$B$2:$D$300,3,FALSE)</f>
        <v>#N/A</v>
      </c>
      <c r="E140" s="32">
        <f t="shared" si="9"/>
        <v>2.3300000000000001E-5</v>
      </c>
      <c r="O140" s="46">
        <f t="shared" si="10"/>
        <v>1.4599999999999999E-5</v>
      </c>
      <c r="P140" s="44">
        <f>PROTOKOŁY!B138</f>
        <v>0</v>
      </c>
      <c r="R140" s="49">
        <f>PROTOKOŁY!P138</f>
        <v>0</v>
      </c>
      <c r="S140" s="49">
        <f t="shared" si="11"/>
        <v>0</v>
      </c>
      <c r="T140" s="44">
        <v>1.4599999999999999E-5</v>
      </c>
      <c r="U140" s="50">
        <v>137</v>
      </c>
    </row>
    <row r="141" spans="2:21">
      <c r="B141" s="29">
        <v>138</v>
      </c>
      <c r="C141" s="40">
        <f t="shared" si="8"/>
        <v>0</v>
      </c>
      <c r="D141" s="51" t="e">
        <f>VLOOKUP(C141,PROTOKOŁY!$B$2:$D$300,3,FALSE)</f>
        <v>#N/A</v>
      </c>
      <c r="E141" s="32">
        <f t="shared" si="9"/>
        <v>2.3199999999999998E-5</v>
      </c>
      <c r="O141" s="46">
        <f t="shared" si="10"/>
        <v>1.47E-5</v>
      </c>
      <c r="P141" s="44">
        <f>PROTOKOŁY!B139</f>
        <v>0</v>
      </c>
      <c r="R141" s="49">
        <f>PROTOKOŁY!P139</f>
        <v>0</v>
      </c>
      <c r="S141" s="49">
        <f t="shared" si="11"/>
        <v>0</v>
      </c>
      <c r="T141" s="44">
        <v>1.47E-5</v>
      </c>
      <c r="U141" s="50">
        <v>138</v>
      </c>
    </row>
    <row r="142" spans="2:21">
      <c r="B142" s="29">
        <v>139</v>
      </c>
      <c r="C142" s="40">
        <f t="shared" si="8"/>
        <v>0</v>
      </c>
      <c r="D142" s="51" t="e">
        <f>VLOOKUP(C142,PROTOKOŁY!$B$2:$D$300,3,FALSE)</f>
        <v>#N/A</v>
      </c>
      <c r="E142" s="32">
        <f t="shared" si="9"/>
        <v>2.3099999999999999E-5</v>
      </c>
      <c r="O142" s="46">
        <f t="shared" si="10"/>
        <v>1.4800000000000001E-5</v>
      </c>
      <c r="P142" s="44">
        <f>PROTOKOŁY!B140</f>
        <v>0</v>
      </c>
      <c r="R142" s="49">
        <f>PROTOKOŁY!P140</f>
        <v>0</v>
      </c>
      <c r="S142" s="49">
        <f t="shared" si="11"/>
        <v>0</v>
      </c>
      <c r="T142" s="44">
        <v>1.4800000000000001E-5</v>
      </c>
      <c r="U142" s="50">
        <v>139</v>
      </c>
    </row>
    <row r="143" spans="2:21">
      <c r="B143" s="29">
        <v>140</v>
      </c>
      <c r="C143" s="40">
        <f t="shared" si="8"/>
        <v>0</v>
      </c>
      <c r="D143" s="51" t="e">
        <f>VLOOKUP(C143,PROTOKOŁY!$B$2:$D$300,3,FALSE)</f>
        <v>#N/A</v>
      </c>
      <c r="E143" s="32">
        <f t="shared" si="9"/>
        <v>2.3E-5</v>
      </c>
      <c r="O143" s="46">
        <f t="shared" si="10"/>
        <v>1.49E-5</v>
      </c>
      <c r="P143" s="44">
        <f>PROTOKOŁY!B141</f>
        <v>0</v>
      </c>
      <c r="R143" s="49">
        <f>PROTOKOŁY!P141</f>
        <v>0</v>
      </c>
      <c r="S143" s="49">
        <f t="shared" si="11"/>
        <v>0</v>
      </c>
      <c r="T143" s="44">
        <v>1.49E-5</v>
      </c>
      <c r="U143" s="50">
        <v>140</v>
      </c>
    </row>
    <row r="144" spans="2:21">
      <c r="B144" s="29">
        <v>141</v>
      </c>
      <c r="C144" s="40">
        <f t="shared" si="8"/>
        <v>0</v>
      </c>
      <c r="D144" s="51" t="e">
        <f>VLOOKUP(C144,PROTOKOŁY!$B$2:$D$300,3,FALSE)</f>
        <v>#N/A</v>
      </c>
      <c r="E144" s="32">
        <f t="shared" si="9"/>
        <v>2.2900000000000001E-5</v>
      </c>
      <c r="O144" s="46">
        <f t="shared" si="10"/>
        <v>1.5E-5</v>
      </c>
      <c r="P144" s="44">
        <f>PROTOKOŁY!B142</f>
        <v>0</v>
      </c>
      <c r="R144" s="49">
        <f>PROTOKOŁY!P142</f>
        <v>0</v>
      </c>
      <c r="S144" s="49">
        <f t="shared" si="11"/>
        <v>0</v>
      </c>
      <c r="T144" s="44">
        <v>1.5E-5</v>
      </c>
      <c r="U144" s="50">
        <v>141</v>
      </c>
    </row>
    <row r="145" spans="2:21">
      <c r="B145" s="29">
        <v>142</v>
      </c>
      <c r="C145" s="40">
        <f t="shared" si="8"/>
        <v>0</v>
      </c>
      <c r="D145" s="51" t="e">
        <f>VLOOKUP(C145,PROTOKOŁY!$B$2:$D$300,3,FALSE)</f>
        <v>#N/A</v>
      </c>
      <c r="E145" s="32">
        <f t="shared" si="9"/>
        <v>2.2799999999999999E-5</v>
      </c>
      <c r="O145" s="46">
        <f t="shared" si="10"/>
        <v>1.5099999999999999E-5</v>
      </c>
      <c r="P145" s="44">
        <f>PROTOKOŁY!B143</f>
        <v>0</v>
      </c>
      <c r="R145" s="49">
        <f>PROTOKOŁY!P143</f>
        <v>0</v>
      </c>
      <c r="S145" s="49">
        <f t="shared" si="11"/>
        <v>0</v>
      </c>
      <c r="T145" s="44">
        <v>1.5099999999999999E-5</v>
      </c>
      <c r="U145" s="50">
        <v>142</v>
      </c>
    </row>
    <row r="146" spans="2:21">
      <c r="B146" s="29">
        <v>143</v>
      </c>
      <c r="C146" s="40">
        <f t="shared" si="8"/>
        <v>0</v>
      </c>
      <c r="D146" s="51" t="e">
        <f>VLOOKUP(C146,PROTOKOŁY!$B$2:$D$300,3,FALSE)</f>
        <v>#N/A</v>
      </c>
      <c r="E146" s="32">
        <f t="shared" si="9"/>
        <v>2.27E-5</v>
      </c>
      <c r="O146" s="46">
        <f t="shared" si="10"/>
        <v>1.52E-5</v>
      </c>
      <c r="P146" s="44">
        <f>PROTOKOŁY!B144</f>
        <v>0</v>
      </c>
      <c r="R146" s="49">
        <f>PROTOKOŁY!P144</f>
        <v>0</v>
      </c>
      <c r="S146" s="49">
        <f t="shared" si="11"/>
        <v>0</v>
      </c>
      <c r="T146" s="44">
        <v>1.52E-5</v>
      </c>
      <c r="U146" s="50">
        <v>143</v>
      </c>
    </row>
    <row r="147" spans="2:21">
      <c r="B147" s="29">
        <v>144</v>
      </c>
      <c r="C147" s="40">
        <f t="shared" si="8"/>
        <v>0</v>
      </c>
      <c r="D147" s="51" t="e">
        <f>VLOOKUP(C147,PROTOKOŁY!$B$2:$D$300,3,FALSE)</f>
        <v>#N/A</v>
      </c>
      <c r="E147" s="32">
        <f t="shared" si="9"/>
        <v>2.26E-5</v>
      </c>
      <c r="O147" s="46">
        <f t="shared" si="10"/>
        <v>1.5299999999999999E-5</v>
      </c>
      <c r="P147" s="44">
        <f>PROTOKOŁY!B145</f>
        <v>0</v>
      </c>
      <c r="R147" s="49">
        <f>PROTOKOŁY!P145</f>
        <v>0</v>
      </c>
      <c r="S147" s="49">
        <f t="shared" si="11"/>
        <v>0</v>
      </c>
      <c r="T147" s="44">
        <v>1.5299999999999999E-5</v>
      </c>
      <c r="U147" s="50">
        <v>144</v>
      </c>
    </row>
    <row r="148" spans="2:21">
      <c r="B148" s="29">
        <v>145</v>
      </c>
      <c r="C148" s="40">
        <f t="shared" si="8"/>
        <v>0</v>
      </c>
      <c r="D148" s="51" t="e">
        <f>VLOOKUP(C148,PROTOKOŁY!$B$2:$D$300,3,FALSE)</f>
        <v>#N/A</v>
      </c>
      <c r="E148" s="32">
        <f t="shared" si="9"/>
        <v>2.2499999999999998E-5</v>
      </c>
      <c r="O148" s="46">
        <f t="shared" si="10"/>
        <v>1.5399999999999998E-5</v>
      </c>
      <c r="P148" s="44">
        <f>PROTOKOŁY!B146</f>
        <v>0</v>
      </c>
      <c r="R148" s="49">
        <f>PROTOKOŁY!P146</f>
        <v>0</v>
      </c>
      <c r="S148" s="49">
        <f t="shared" si="11"/>
        <v>0</v>
      </c>
      <c r="T148" s="44">
        <v>1.5399999999999998E-5</v>
      </c>
      <c r="U148" s="50">
        <v>145</v>
      </c>
    </row>
    <row r="149" spans="2:21">
      <c r="B149" s="29">
        <v>146</v>
      </c>
      <c r="C149" s="40">
        <f t="shared" si="8"/>
        <v>0</v>
      </c>
      <c r="D149" s="51" t="e">
        <f>VLOOKUP(C149,PROTOKOŁY!$B$2:$D$300,3,FALSE)</f>
        <v>#N/A</v>
      </c>
      <c r="E149" s="32">
        <f t="shared" si="9"/>
        <v>2.2399999999999999E-5</v>
      </c>
      <c r="O149" s="46">
        <f t="shared" si="10"/>
        <v>1.5500000000000001E-5</v>
      </c>
      <c r="P149" s="44">
        <f>PROTOKOŁY!B147</f>
        <v>0</v>
      </c>
      <c r="R149" s="49">
        <f>PROTOKOŁY!P147</f>
        <v>0</v>
      </c>
      <c r="S149" s="49">
        <f t="shared" si="11"/>
        <v>0</v>
      </c>
      <c r="T149" s="44">
        <v>1.5500000000000001E-5</v>
      </c>
      <c r="U149" s="50">
        <v>146</v>
      </c>
    </row>
    <row r="150" spans="2:21">
      <c r="B150" s="29">
        <v>147</v>
      </c>
      <c r="C150" s="40">
        <f t="shared" si="8"/>
        <v>0</v>
      </c>
      <c r="D150" s="51" t="e">
        <f>VLOOKUP(C150,PROTOKOŁY!$B$2:$D$300,3,FALSE)</f>
        <v>#N/A</v>
      </c>
      <c r="E150" s="32">
        <f t="shared" si="9"/>
        <v>2.23E-5</v>
      </c>
      <c r="O150" s="46">
        <f t="shared" si="10"/>
        <v>1.56E-5</v>
      </c>
      <c r="P150" s="44">
        <f>PROTOKOŁY!B148</f>
        <v>0</v>
      </c>
      <c r="R150" s="49">
        <f>PROTOKOŁY!P148</f>
        <v>0</v>
      </c>
      <c r="S150" s="49">
        <f t="shared" si="11"/>
        <v>0</v>
      </c>
      <c r="T150" s="44">
        <v>1.56E-5</v>
      </c>
      <c r="U150" s="50">
        <v>147</v>
      </c>
    </row>
    <row r="151" spans="2:21">
      <c r="B151" s="29">
        <v>148</v>
      </c>
      <c r="C151" s="40">
        <f t="shared" si="8"/>
        <v>0</v>
      </c>
      <c r="D151" s="51" t="e">
        <f>VLOOKUP(C151,PROTOKOŁY!$B$2:$D$300,3,FALSE)</f>
        <v>#N/A</v>
      </c>
      <c r="E151" s="32">
        <f t="shared" si="9"/>
        <v>2.2200000000000001E-5</v>
      </c>
      <c r="O151" s="46">
        <f t="shared" si="10"/>
        <v>1.5699999999999999E-5</v>
      </c>
      <c r="P151" s="44">
        <f>PROTOKOŁY!B149</f>
        <v>0</v>
      </c>
      <c r="R151" s="49">
        <f>PROTOKOŁY!P149</f>
        <v>0</v>
      </c>
      <c r="S151" s="49">
        <f t="shared" si="11"/>
        <v>0</v>
      </c>
      <c r="T151" s="44">
        <v>1.5699999999999999E-5</v>
      </c>
      <c r="U151" s="50">
        <v>148</v>
      </c>
    </row>
    <row r="152" spans="2:21">
      <c r="B152" s="29">
        <v>149</v>
      </c>
      <c r="C152" s="40">
        <f t="shared" si="8"/>
        <v>0</v>
      </c>
      <c r="D152" s="51" t="e">
        <f>VLOOKUP(C152,PROTOKOŁY!$B$2:$D$300,3,FALSE)</f>
        <v>#N/A</v>
      </c>
      <c r="E152" s="32">
        <f t="shared" si="9"/>
        <v>2.2099999999999998E-5</v>
      </c>
      <c r="O152" s="46">
        <f t="shared" si="10"/>
        <v>1.5799999999999998E-5</v>
      </c>
      <c r="P152" s="44">
        <f>PROTOKOŁY!B150</f>
        <v>0</v>
      </c>
      <c r="R152" s="49">
        <f>PROTOKOŁY!P150</f>
        <v>0</v>
      </c>
      <c r="S152" s="49">
        <f t="shared" si="11"/>
        <v>0</v>
      </c>
      <c r="T152" s="44">
        <v>1.5799999999999998E-5</v>
      </c>
      <c r="U152" s="50">
        <v>149</v>
      </c>
    </row>
    <row r="153" spans="2:21">
      <c r="B153" s="29">
        <v>150</v>
      </c>
      <c r="C153" s="40">
        <f t="shared" si="8"/>
        <v>0</v>
      </c>
      <c r="D153" s="51" t="e">
        <f>VLOOKUP(C153,PROTOKOŁY!$B$2:$D$300,3,FALSE)</f>
        <v>#N/A</v>
      </c>
      <c r="E153" s="32">
        <f t="shared" si="9"/>
        <v>2.1999999999999999E-5</v>
      </c>
      <c r="O153" s="46">
        <f t="shared" si="10"/>
        <v>1.59E-5</v>
      </c>
      <c r="P153" s="44">
        <f>PROTOKOŁY!B151</f>
        <v>0</v>
      </c>
      <c r="R153" s="49">
        <f>PROTOKOŁY!P151</f>
        <v>0</v>
      </c>
      <c r="S153" s="49">
        <f t="shared" si="11"/>
        <v>0</v>
      </c>
      <c r="T153" s="44">
        <v>1.59E-5</v>
      </c>
      <c r="U153" s="50">
        <v>150</v>
      </c>
    </row>
    <row r="154" spans="2:21">
      <c r="B154" s="29">
        <v>151</v>
      </c>
      <c r="C154" s="40">
        <f t="shared" si="8"/>
        <v>0</v>
      </c>
      <c r="D154" s="51" t="e">
        <f>VLOOKUP(C154,PROTOKOŁY!$B$2:$D$300,3,FALSE)</f>
        <v>#N/A</v>
      </c>
      <c r="E154" s="32">
        <f t="shared" si="9"/>
        <v>2.19E-5</v>
      </c>
      <c r="O154" s="46">
        <f t="shared" si="10"/>
        <v>1.5999999999999999E-5</v>
      </c>
      <c r="P154" s="44">
        <f>PROTOKOŁY!B152</f>
        <v>0</v>
      </c>
      <c r="R154" s="49">
        <f>PROTOKOŁY!P152</f>
        <v>0</v>
      </c>
      <c r="S154" s="49">
        <f t="shared" si="11"/>
        <v>0</v>
      </c>
      <c r="T154" s="44">
        <v>1.5999999999999999E-5</v>
      </c>
      <c r="U154" s="50">
        <v>151</v>
      </c>
    </row>
    <row r="155" spans="2:21">
      <c r="B155" s="29">
        <v>152</v>
      </c>
      <c r="C155" s="40">
        <f t="shared" si="8"/>
        <v>0</v>
      </c>
      <c r="D155" s="51" t="e">
        <f>VLOOKUP(C155,PROTOKOŁY!$B$2:$D$300,3,FALSE)</f>
        <v>#N/A</v>
      </c>
      <c r="E155" s="32">
        <f t="shared" si="9"/>
        <v>2.1799999999999998E-5</v>
      </c>
      <c r="O155" s="46">
        <f t="shared" si="10"/>
        <v>1.6099999999999998E-5</v>
      </c>
      <c r="P155" s="44">
        <f>PROTOKOŁY!B153</f>
        <v>0</v>
      </c>
      <c r="R155" s="49">
        <f>PROTOKOŁY!P153</f>
        <v>0</v>
      </c>
      <c r="S155" s="49">
        <f t="shared" si="11"/>
        <v>0</v>
      </c>
      <c r="T155" s="44">
        <v>1.6099999999999998E-5</v>
      </c>
      <c r="U155" s="50">
        <v>152</v>
      </c>
    </row>
    <row r="156" spans="2:21">
      <c r="B156" s="29">
        <v>153</v>
      </c>
      <c r="C156" s="40">
        <f t="shared" si="8"/>
        <v>0</v>
      </c>
      <c r="D156" s="51" t="e">
        <f>VLOOKUP(C156,PROTOKOŁY!$B$2:$D$300,3,FALSE)</f>
        <v>#N/A</v>
      </c>
      <c r="E156" s="32">
        <f t="shared" si="9"/>
        <v>2.1699999999999999E-5</v>
      </c>
      <c r="O156" s="46">
        <f t="shared" si="10"/>
        <v>1.6200000000000001E-5</v>
      </c>
      <c r="P156" s="44">
        <f>PROTOKOŁY!B154</f>
        <v>0</v>
      </c>
      <c r="R156" s="49">
        <f>PROTOKOŁY!P154</f>
        <v>0</v>
      </c>
      <c r="S156" s="49">
        <f t="shared" si="11"/>
        <v>0</v>
      </c>
      <c r="T156" s="44">
        <v>1.6200000000000001E-5</v>
      </c>
      <c r="U156" s="50">
        <v>153</v>
      </c>
    </row>
    <row r="157" spans="2:21">
      <c r="B157" s="29">
        <v>154</v>
      </c>
      <c r="C157" s="40">
        <f t="shared" si="8"/>
        <v>0</v>
      </c>
      <c r="D157" s="51" t="e">
        <f>VLOOKUP(C157,PROTOKOŁY!$B$2:$D$300,3,FALSE)</f>
        <v>#N/A</v>
      </c>
      <c r="E157" s="32">
        <f t="shared" si="9"/>
        <v>2.16E-5</v>
      </c>
      <c r="O157" s="46">
        <f t="shared" si="10"/>
        <v>1.63E-5</v>
      </c>
      <c r="P157" s="44">
        <f>PROTOKOŁY!B155</f>
        <v>0</v>
      </c>
      <c r="R157" s="49">
        <f>PROTOKOŁY!P155</f>
        <v>0</v>
      </c>
      <c r="S157" s="49">
        <f t="shared" si="11"/>
        <v>0</v>
      </c>
      <c r="T157" s="44">
        <v>1.63E-5</v>
      </c>
      <c r="U157" s="50">
        <v>154</v>
      </c>
    </row>
    <row r="158" spans="2:21">
      <c r="B158" s="29">
        <v>155</v>
      </c>
      <c r="C158" s="40">
        <f t="shared" si="8"/>
        <v>0</v>
      </c>
      <c r="D158" s="51" t="e">
        <f>VLOOKUP(C158,PROTOKOŁY!$B$2:$D$300,3,FALSE)</f>
        <v>#N/A</v>
      </c>
      <c r="E158" s="32">
        <f t="shared" si="9"/>
        <v>2.1500000000000001E-5</v>
      </c>
      <c r="O158" s="46">
        <f t="shared" si="10"/>
        <v>1.6399999999999999E-5</v>
      </c>
      <c r="P158" s="44">
        <f>PROTOKOŁY!B156</f>
        <v>0</v>
      </c>
      <c r="R158" s="49">
        <f>PROTOKOŁY!P156</f>
        <v>0</v>
      </c>
      <c r="S158" s="49">
        <f t="shared" si="11"/>
        <v>0</v>
      </c>
      <c r="T158" s="44">
        <v>1.6399999999999999E-5</v>
      </c>
      <c r="U158" s="50">
        <v>155</v>
      </c>
    </row>
    <row r="159" spans="2:21">
      <c r="B159" s="29">
        <v>156</v>
      </c>
      <c r="C159" s="40">
        <f t="shared" si="8"/>
        <v>0</v>
      </c>
      <c r="D159" s="51" t="e">
        <f>VLOOKUP(C159,PROTOKOŁY!$B$2:$D$300,3,FALSE)</f>
        <v>#N/A</v>
      </c>
      <c r="E159" s="32">
        <f t="shared" si="9"/>
        <v>2.1399999999999998E-5</v>
      </c>
      <c r="O159" s="46">
        <f t="shared" si="10"/>
        <v>1.6500000000000001E-5</v>
      </c>
      <c r="P159" s="44">
        <f>PROTOKOŁY!B157</f>
        <v>0</v>
      </c>
      <c r="R159" s="49">
        <f>PROTOKOŁY!P157</f>
        <v>0</v>
      </c>
      <c r="S159" s="49">
        <f t="shared" si="11"/>
        <v>0</v>
      </c>
      <c r="T159" s="44">
        <v>1.6500000000000001E-5</v>
      </c>
      <c r="U159" s="50">
        <v>156</v>
      </c>
    </row>
    <row r="160" spans="2:21">
      <c r="B160" s="29">
        <v>157</v>
      </c>
      <c r="C160" s="40">
        <f t="shared" si="8"/>
        <v>0</v>
      </c>
      <c r="D160" s="51" t="e">
        <f>VLOOKUP(C160,PROTOKOŁY!$B$2:$D$300,3,FALSE)</f>
        <v>#N/A</v>
      </c>
      <c r="E160" s="32">
        <f t="shared" si="9"/>
        <v>2.1299999999999999E-5</v>
      </c>
      <c r="O160" s="46">
        <f t="shared" si="10"/>
        <v>1.66E-5</v>
      </c>
      <c r="P160" s="44">
        <f>PROTOKOŁY!B158</f>
        <v>0</v>
      </c>
      <c r="R160" s="49">
        <f>PROTOKOŁY!P158</f>
        <v>0</v>
      </c>
      <c r="S160" s="49">
        <f t="shared" si="11"/>
        <v>0</v>
      </c>
      <c r="T160" s="44">
        <v>1.66E-5</v>
      </c>
      <c r="U160" s="50">
        <v>157</v>
      </c>
    </row>
    <row r="161" spans="2:21">
      <c r="B161" s="29">
        <v>158</v>
      </c>
      <c r="C161" s="40">
        <f t="shared" si="8"/>
        <v>0</v>
      </c>
      <c r="D161" s="51" t="e">
        <f>VLOOKUP(C161,PROTOKOŁY!$B$2:$D$300,3,FALSE)</f>
        <v>#N/A</v>
      </c>
      <c r="E161" s="32">
        <f t="shared" si="9"/>
        <v>2.12E-5</v>
      </c>
      <c r="O161" s="46">
        <f t="shared" si="10"/>
        <v>1.6699999999999999E-5</v>
      </c>
      <c r="P161" s="44">
        <f>PROTOKOŁY!B159</f>
        <v>0</v>
      </c>
      <c r="R161" s="49">
        <f>PROTOKOŁY!P159</f>
        <v>0</v>
      </c>
      <c r="S161" s="49">
        <f t="shared" si="11"/>
        <v>0</v>
      </c>
      <c r="T161" s="44">
        <v>1.6699999999999999E-5</v>
      </c>
      <c r="U161" s="50">
        <v>158</v>
      </c>
    </row>
    <row r="162" spans="2:21">
      <c r="B162" s="29">
        <v>159</v>
      </c>
      <c r="C162" s="40">
        <f t="shared" si="8"/>
        <v>0</v>
      </c>
      <c r="D162" s="51" t="e">
        <f>VLOOKUP(C162,PROTOKOŁY!$B$2:$D$300,3,FALSE)</f>
        <v>#N/A</v>
      </c>
      <c r="E162" s="32">
        <f t="shared" si="9"/>
        <v>2.1100000000000001E-5</v>
      </c>
      <c r="O162" s="46">
        <f t="shared" si="10"/>
        <v>1.6799999999999998E-5</v>
      </c>
      <c r="P162" s="44">
        <f>PROTOKOŁY!B160</f>
        <v>0</v>
      </c>
      <c r="R162" s="49">
        <f>PROTOKOŁY!P160</f>
        <v>0</v>
      </c>
      <c r="S162" s="49">
        <f t="shared" si="11"/>
        <v>0</v>
      </c>
      <c r="T162" s="44">
        <v>1.6799999999999998E-5</v>
      </c>
      <c r="U162" s="50">
        <v>159</v>
      </c>
    </row>
    <row r="163" spans="2:21">
      <c r="B163" s="29">
        <v>160</v>
      </c>
      <c r="C163" s="40">
        <f t="shared" si="8"/>
        <v>0</v>
      </c>
      <c r="D163" s="51" t="e">
        <f>VLOOKUP(C163,PROTOKOŁY!$B$2:$D$300,3,FALSE)</f>
        <v>#N/A</v>
      </c>
      <c r="E163" s="32">
        <f t="shared" si="9"/>
        <v>2.0999999999999999E-5</v>
      </c>
      <c r="O163" s="46">
        <f t="shared" si="10"/>
        <v>1.6900000000000001E-5</v>
      </c>
      <c r="P163" s="44">
        <f>PROTOKOŁY!B161</f>
        <v>0</v>
      </c>
      <c r="R163" s="49">
        <f>PROTOKOŁY!P161</f>
        <v>0</v>
      </c>
      <c r="S163" s="49">
        <f t="shared" si="11"/>
        <v>0</v>
      </c>
      <c r="T163" s="44">
        <v>1.6900000000000001E-5</v>
      </c>
      <c r="U163" s="50">
        <v>160</v>
      </c>
    </row>
    <row r="164" spans="2:21">
      <c r="B164" s="29">
        <v>161</v>
      </c>
      <c r="C164" s="40">
        <f t="shared" si="8"/>
        <v>0</v>
      </c>
      <c r="D164" s="51" t="e">
        <f>VLOOKUP(C164,PROTOKOŁY!$B$2:$D$300,3,FALSE)</f>
        <v>#N/A</v>
      </c>
      <c r="E164" s="32">
        <f t="shared" si="9"/>
        <v>2.09E-5</v>
      </c>
      <c r="O164" s="46">
        <f t="shared" si="10"/>
        <v>1.7E-5</v>
      </c>
      <c r="P164" s="44">
        <f>PROTOKOŁY!B162</f>
        <v>0</v>
      </c>
      <c r="R164" s="49">
        <f>PROTOKOŁY!P162</f>
        <v>0</v>
      </c>
      <c r="S164" s="49">
        <f t="shared" si="11"/>
        <v>0</v>
      </c>
      <c r="T164" s="44">
        <v>1.7E-5</v>
      </c>
      <c r="U164" s="50">
        <v>161</v>
      </c>
    </row>
    <row r="165" spans="2:21">
      <c r="B165" s="29">
        <v>162</v>
      </c>
      <c r="C165" s="40">
        <f t="shared" si="8"/>
        <v>0</v>
      </c>
      <c r="D165" s="51" t="e">
        <f>VLOOKUP(C165,PROTOKOŁY!$B$2:$D$300,3,FALSE)</f>
        <v>#N/A</v>
      </c>
      <c r="E165" s="32">
        <f t="shared" si="9"/>
        <v>2.0800000000000001E-5</v>
      </c>
      <c r="O165" s="46">
        <f t="shared" si="10"/>
        <v>1.7099999999999999E-5</v>
      </c>
      <c r="P165" s="44">
        <f>PROTOKOŁY!B163</f>
        <v>0</v>
      </c>
      <c r="R165" s="49">
        <f>PROTOKOŁY!P163</f>
        <v>0</v>
      </c>
      <c r="S165" s="49">
        <f t="shared" si="11"/>
        <v>0</v>
      </c>
      <c r="T165" s="44">
        <v>1.7099999999999999E-5</v>
      </c>
      <c r="U165" s="50">
        <v>162</v>
      </c>
    </row>
    <row r="166" spans="2:21">
      <c r="B166" s="29">
        <v>163</v>
      </c>
      <c r="C166" s="40">
        <f t="shared" si="8"/>
        <v>0</v>
      </c>
      <c r="D166" s="51" t="e">
        <f>VLOOKUP(C166,PROTOKOŁY!$B$2:$D$300,3,FALSE)</f>
        <v>#N/A</v>
      </c>
      <c r="E166" s="32">
        <f t="shared" si="9"/>
        <v>2.0699999999999998E-5</v>
      </c>
      <c r="O166" s="46">
        <f t="shared" si="10"/>
        <v>1.7200000000000001E-5</v>
      </c>
      <c r="P166" s="44">
        <f>PROTOKOŁY!B164</f>
        <v>0</v>
      </c>
      <c r="R166" s="49">
        <f>PROTOKOŁY!P164</f>
        <v>0</v>
      </c>
      <c r="S166" s="49">
        <f t="shared" si="11"/>
        <v>0</v>
      </c>
      <c r="T166" s="44">
        <v>1.7200000000000001E-5</v>
      </c>
      <c r="U166" s="50">
        <v>163</v>
      </c>
    </row>
    <row r="167" spans="2:21">
      <c r="B167" s="29">
        <v>164</v>
      </c>
      <c r="C167" s="40">
        <f t="shared" si="8"/>
        <v>0</v>
      </c>
      <c r="D167" s="51" t="e">
        <f>VLOOKUP(C167,PROTOKOŁY!$B$2:$D$300,3,FALSE)</f>
        <v>#N/A</v>
      </c>
      <c r="E167" s="32">
        <f t="shared" si="9"/>
        <v>2.0599999999999999E-5</v>
      </c>
      <c r="O167" s="46">
        <f t="shared" si="10"/>
        <v>1.73E-5</v>
      </c>
      <c r="P167" s="44">
        <f>PROTOKOŁY!B165</f>
        <v>0</v>
      </c>
      <c r="R167" s="49">
        <f>PROTOKOŁY!P165</f>
        <v>0</v>
      </c>
      <c r="S167" s="49">
        <f t="shared" si="11"/>
        <v>0</v>
      </c>
      <c r="T167" s="44">
        <v>1.73E-5</v>
      </c>
      <c r="U167" s="50">
        <v>164</v>
      </c>
    </row>
    <row r="168" spans="2:21">
      <c r="B168" s="29">
        <v>165</v>
      </c>
      <c r="C168" s="40">
        <f t="shared" si="8"/>
        <v>0</v>
      </c>
      <c r="D168" s="51" t="e">
        <f>VLOOKUP(C168,PROTOKOŁY!$B$2:$D$300,3,FALSE)</f>
        <v>#N/A</v>
      </c>
      <c r="E168" s="32">
        <f t="shared" si="9"/>
        <v>2.05E-5</v>
      </c>
      <c r="O168" s="46">
        <f t="shared" si="10"/>
        <v>1.7399999999999999E-5</v>
      </c>
      <c r="P168" s="44">
        <f>PROTOKOŁY!B166</f>
        <v>0</v>
      </c>
      <c r="R168" s="49">
        <f>PROTOKOŁY!P166</f>
        <v>0</v>
      </c>
      <c r="S168" s="49">
        <f t="shared" si="11"/>
        <v>0</v>
      </c>
      <c r="T168" s="44">
        <v>1.7399999999999999E-5</v>
      </c>
      <c r="U168" s="50">
        <v>165</v>
      </c>
    </row>
    <row r="169" spans="2:21">
      <c r="B169" s="29">
        <v>166</v>
      </c>
      <c r="C169" s="40">
        <f t="shared" si="8"/>
        <v>0</v>
      </c>
      <c r="D169" s="51" t="e">
        <f>VLOOKUP(C169,PROTOKOŁY!$B$2:$D$300,3,FALSE)</f>
        <v>#N/A</v>
      </c>
      <c r="E169" s="32">
        <f t="shared" si="9"/>
        <v>2.0400000000000001E-5</v>
      </c>
      <c r="O169" s="46">
        <f t="shared" si="10"/>
        <v>1.7499999999999998E-5</v>
      </c>
      <c r="P169" s="44">
        <f>PROTOKOŁY!B167</f>
        <v>0</v>
      </c>
      <c r="R169" s="49">
        <f>PROTOKOŁY!P167</f>
        <v>0</v>
      </c>
      <c r="S169" s="49">
        <f t="shared" si="11"/>
        <v>0</v>
      </c>
      <c r="T169" s="44">
        <v>1.7499999999999998E-5</v>
      </c>
      <c r="U169" s="50">
        <v>166</v>
      </c>
    </row>
    <row r="170" spans="2:21">
      <c r="B170" s="29">
        <v>167</v>
      </c>
      <c r="C170" s="40">
        <f t="shared" si="8"/>
        <v>0</v>
      </c>
      <c r="D170" s="51" t="e">
        <f>VLOOKUP(C170,PROTOKOŁY!$B$2:$D$300,3,FALSE)</f>
        <v>#N/A</v>
      </c>
      <c r="E170" s="32">
        <f t="shared" si="9"/>
        <v>2.0299999999999999E-5</v>
      </c>
      <c r="O170" s="46">
        <f t="shared" si="10"/>
        <v>1.7600000000000001E-5</v>
      </c>
      <c r="P170" s="44">
        <f>PROTOKOŁY!B168</f>
        <v>0</v>
      </c>
      <c r="R170" s="49">
        <f>PROTOKOŁY!P168</f>
        <v>0</v>
      </c>
      <c r="S170" s="49">
        <f t="shared" si="11"/>
        <v>0</v>
      </c>
      <c r="T170" s="44">
        <v>1.7600000000000001E-5</v>
      </c>
      <c r="U170" s="50">
        <v>167</v>
      </c>
    </row>
    <row r="171" spans="2:21">
      <c r="B171" s="29">
        <v>168</v>
      </c>
      <c r="C171" s="40">
        <f t="shared" si="8"/>
        <v>0</v>
      </c>
      <c r="D171" s="51" t="e">
        <f>VLOOKUP(C171,PROTOKOŁY!$B$2:$D$300,3,FALSE)</f>
        <v>#N/A</v>
      </c>
      <c r="E171" s="32">
        <f t="shared" si="9"/>
        <v>2.02E-5</v>
      </c>
      <c r="O171" s="46">
        <f t="shared" si="10"/>
        <v>1.77E-5</v>
      </c>
      <c r="P171" s="44">
        <f>PROTOKOŁY!B169</f>
        <v>0</v>
      </c>
      <c r="R171" s="49">
        <f>PROTOKOŁY!P169</f>
        <v>0</v>
      </c>
      <c r="S171" s="49">
        <f t="shared" si="11"/>
        <v>0</v>
      </c>
      <c r="T171" s="44">
        <v>1.77E-5</v>
      </c>
      <c r="U171" s="50">
        <v>168</v>
      </c>
    </row>
    <row r="172" spans="2:21">
      <c r="B172" s="29">
        <v>169</v>
      </c>
      <c r="C172" s="40">
        <f t="shared" si="8"/>
        <v>0</v>
      </c>
      <c r="D172" s="51" t="e">
        <f>VLOOKUP(C172,PROTOKOŁY!$B$2:$D$300,3,FALSE)</f>
        <v>#N/A</v>
      </c>
      <c r="E172" s="32">
        <f t="shared" si="9"/>
        <v>2.0100000000000001E-5</v>
      </c>
      <c r="O172" s="46">
        <f t="shared" si="10"/>
        <v>1.7799999999999999E-5</v>
      </c>
      <c r="P172" s="44">
        <f>PROTOKOŁY!B170</f>
        <v>0</v>
      </c>
      <c r="R172" s="49">
        <f>PROTOKOŁY!P170</f>
        <v>0</v>
      </c>
      <c r="S172" s="49">
        <f t="shared" si="11"/>
        <v>0</v>
      </c>
      <c r="T172" s="44">
        <v>1.7799999999999999E-5</v>
      </c>
      <c r="U172" s="50">
        <v>169</v>
      </c>
    </row>
    <row r="173" spans="2:21">
      <c r="B173" s="29">
        <v>170</v>
      </c>
      <c r="C173" s="40">
        <f t="shared" si="8"/>
        <v>0</v>
      </c>
      <c r="D173" s="51" t="e">
        <f>VLOOKUP(C173,PROTOKOŁY!$B$2:$D$300,3,FALSE)</f>
        <v>#N/A</v>
      </c>
      <c r="E173" s="32">
        <f t="shared" si="9"/>
        <v>1.9999999999999998E-5</v>
      </c>
      <c r="O173" s="46">
        <f t="shared" si="10"/>
        <v>1.7900000000000001E-5</v>
      </c>
      <c r="P173" s="44">
        <f>PROTOKOŁY!B171</f>
        <v>0</v>
      </c>
      <c r="R173" s="49">
        <f>PROTOKOŁY!P171</f>
        <v>0</v>
      </c>
      <c r="S173" s="49">
        <f t="shared" si="11"/>
        <v>0</v>
      </c>
      <c r="T173" s="44">
        <v>1.7900000000000001E-5</v>
      </c>
      <c r="U173" s="50">
        <v>170</v>
      </c>
    </row>
    <row r="174" spans="2:21">
      <c r="B174" s="29">
        <v>171</v>
      </c>
      <c r="C174" s="40">
        <f t="shared" si="8"/>
        <v>0</v>
      </c>
      <c r="D174" s="51" t="e">
        <f>VLOOKUP(C174,PROTOKOŁY!$B$2:$D$300,3,FALSE)</f>
        <v>#N/A</v>
      </c>
      <c r="E174" s="32">
        <f t="shared" si="9"/>
        <v>1.9899999999999999E-5</v>
      </c>
      <c r="O174" s="46">
        <f t="shared" si="10"/>
        <v>1.8E-5</v>
      </c>
      <c r="P174" s="44">
        <f>PROTOKOŁY!B172</f>
        <v>0</v>
      </c>
      <c r="R174" s="49">
        <f>PROTOKOŁY!P172</f>
        <v>0</v>
      </c>
      <c r="S174" s="49">
        <f t="shared" si="11"/>
        <v>0</v>
      </c>
      <c r="T174" s="44">
        <v>1.8E-5</v>
      </c>
      <c r="U174" s="50">
        <v>171</v>
      </c>
    </row>
    <row r="175" spans="2:21">
      <c r="B175" s="29">
        <v>172</v>
      </c>
      <c r="C175" s="40">
        <f t="shared" si="8"/>
        <v>0</v>
      </c>
      <c r="D175" s="51" t="e">
        <f>VLOOKUP(C175,PROTOKOŁY!$B$2:$D$300,3,FALSE)</f>
        <v>#N/A</v>
      </c>
      <c r="E175" s="32">
        <f t="shared" si="9"/>
        <v>1.98E-5</v>
      </c>
      <c r="O175" s="46">
        <f t="shared" si="10"/>
        <v>1.8099999999999999E-5</v>
      </c>
      <c r="P175" s="44">
        <f>PROTOKOŁY!B173</f>
        <v>0</v>
      </c>
      <c r="R175" s="49">
        <f>PROTOKOŁY!P173</f>
        <v>0</v>
      </c>
      <c r="S175" s="49">
        <f t="shared" si="11"/>
        <v>0</v>
      </c>
      <c r="T175" s="44">
        <v>1.8099999999999999E-5</v>
      </c>
      <c r="U175" s="50">
        <v>172</v>
      </c>
    </row>
    <row r="176" spans="2:21">
      <c r="B176" s="29">
        <v>173</v>
      </c>
      <c r="C176" s="40">
        <f t="shared" si="8"/>
        <v>0</v>
      </c>
      <c r="D176" s="51" t="e">
        <f>VLOOKUP(C176,PROTOKOŁY!$B$2:$D$300,3,FALSE)</f>
        <v>#N/A</v>
      </c>
      <c r="E176" s="32">
        <f t="shared" si="9"/>
        <v>1.9700000000000001E-5</v>
      </c>
      <c r="O176" s="46">
        <f t="shared" si="10"/>
        <v>1.8199999999999999E-5</v>
      </c>
      <c r="P176" s="44">
        <f>PROTOKOŁY!B174</f>
        <v>0</v>
      </c>
      <c r="R176" s="49">
        <f>PROTOKOŁY!P174</f>
        <v>0</v>
      </c>
      <c r="S176" s="49">
        <f t="shared" si="11"/>
        <v>0</v>
      </c>
      <c r="T176" s="44">
        <v>1.8199999999999999E-5</v>
      </c>
      <c r="U176" s="50">
        <v>173</v>
      </c>
    </row>
    <row r="177" spans="2:21">
      <c r="B177" s="29">
        <v>174</v>
      </c>
      <c r="C177" s="40">
        <f t="shared" si="8"/>
        <v>0</v>
      </c>
      <c r="D177" s="51" t="e">
        <f>VLOOKUP(C177,PROTOKOŁY!$B$2:$D$300,3,FALSE)</f>
        <v>#N/A</v>
      </c>
      <c r="E177" s="32">
        <f t="shared" si="9"/>
        <v>1.9599999999999999E-5</v>
      </c>
      <c r="O177" s="46">
        <f t="shared" si="10"/>
        <v>1.8300000000000001E-5</v>
      </c>
      <c r="P177" s="44">
        <f>PROTOKOŁY!B175</f>
        <v>0</v>
      </c>
      <c r="R177" s="49">
        <f>PROTOKOŁY!P175</f>
        <v>0</v>
      </c>
      <c r="S177" s="49">
        <f t="shared" si="11"/>
        <v>0</v>
      </c>
      <c r="T177" s="44">
        <v>1.8300000000000001E-5</v>
      </c>
      <c r="U177" s="50">
        <v>174</v>
      </c>
    </row>
    <row r="178" spans="2:21">
      <c r="B178" s="29">
        <v>175</v>
      </c>
      <c r="C178" s="40">
        <f t="shared" si="8"/>
        <v>0</v>
      </c>
      <c r="D178" s="51" t="e">
        <f>VLOOKUP(C178,PROTOKOŁY!$B$2:$D$300,3,FALSE)</f>
        <v>#N/A</v>
      </c>
      <c r="E178" s="32">
        <f t="shared" si="9"/>
        <v>1.95E-5</v>
      </c>
      <c r="O178" s="46">
        <f t="shared" si="10"/>
        <v>1.84E-5</v>
      </c>
      <c r="P178" s="44">
        <f>PROTOKOŁY!B176</f>
        <v>0</v>
      </c>
      <c r="R178" s="49">
        <f>PROTOKOŁY!P176</f>
        <v>0</v>
      </c>
      <c r="S178" s="49">
        <f t="shared" si="11"/>
        <v>0</v>
      </c>
      <c r="T178" s="44">
        <v>1.84E-5</v>
      </c>
      <c r="U178" s="50">
        <v>175</v>
      </c>
    </row>
    <row r="179" spans="2:21">
      <c r="B179" s="29">
        <v>176</v>
      </c>
      <c r="C179" s="40">
        <f t="shared" si="8"/>
        <v>0</v>
      </c>
      <c r="D179" s="51" t="e">
        <f>VLOOKUP(C179,PROTOKOŁY!$B$2:$D$300,3,FALSE)</f>
        <v>#N/A</v>
      </c>
      <c r="E179" s="32">
        <f t="shared" si="9"/>
        <v>1.9400000000000001E-5</v>
      </c>
      <c r="O179" s="46">
        <f t="shared" si="10"/>
        <v>1.8499999999999999E-5</v>
      </c>
      <c r="P179" s="44">
        <f>PROTOKOŁY!B177</f>
        <v>0</v>
      </c>
      <c r="R179" s="49">
        <f>PROTOKOŁY!P177</f>
        <v>0</v>
      </c>
      <c r="S179" s="49">
        <f t="shared" si="11"/>
        <v>0</v>
      </c>
      <c r="T179" s="44">
        <v>1.8499999999999999E-5</v>
      </c>
      <c r="U179" s="50">
        <v>176</v>
      </c>
    </row>
    <row r="180" spans="2:21">
      <c r="B180" s="29">
        <v>177</v>
      </c>
      <c r="C180" s="40">
        <f t="shared" si="8"/>
        <v>0</v>
      </c>
      <c r="D180" s="51" t="e">
        <f>VLOOKUP(C180,PROTOKOŁY!$B$2:$D$300,3,FALSE)</f>
        <v>#N/A</v>
      </c>
      <c r="E180" s="32">
        <f t="shared" si="9"/>
        <v>1.9299999999999998E-5</v>
      </c>
      <c r="O180" s="46">
        <f t="shared" si="10"/>
        <v>1.8600000000000001E-5</v>
      </c>
      <c r="P180" s="44">
        <f>PROTOKOŁY!B178</f>
        <v>0</v>
      </c>
      <c r="R180" s="49">
        <f>PROTOKOŁY!P178</f>
        <v>0</v>
      </c>
      <c r="S180" s="49">
        <f t="shared" si="11"/>
        <v>0</v>
      </c>
      <c r="T180" s="44">
        <v>1.8600000000000001E-5</v>
      </c>
      <c r="U180" s="50">
        <v>177</v>
      </c>
    </row>
    <row r="181" spans="2:21">
      <c r="B181" s="29">
        <v>178</v>
      </c>
      <c r="C181" s="40">
        <f t="shared" si="8"/>
        <v>0</v>
      </c>
      <c r="D181" s="51" t="e">
        <f>VLOOKUP(C181,PROTOKOŁY!$B$2:$D$300,3,FALSE)</f>
        <v>#N/A</v>
      </c>
      <c r="E181" s="32">
        <f t="shared" si="9"/>
        <v>1.9199999999999999E-5</v>
      </c>
      <c r="O181" s="46">
        <f t="shared" si="10"/>
        <v>1.8700000000000001E-5</v>
      </c>
      <c r="P181" s="44">
        <f>PROTOKOŁY!B179</f>
        <v>0</v>
      </c>
      <c r="R181" s="49">
        <f>PROTOKOŁY!P179</f>
        <v>0</v>
      </c>
      <c r="S181" s="49">
        <f t="shared" si="11"/>
        <v>0</v>
      </c>
      <c r="T181" s="44">
        <v>1.8700000000000001E-5</v>
      </c>
      <c r="U181" s="50">
        <v>178</v>
      </c>
    </row>
    <row r="182" spans="2:21">
      <c r="B182" s="29">
        <v>179</v>
      </c>
      <c r="C182" s="40">
        <f t="shared" si="8"/>
        <v>0</v>
      </c>
      <c r="D182" s="51" t="e">
        <f>VLOOKUP(C182,PROTOKOŁY!$B$2:$D$300,3,FALSE)</f>
        <v>#N/A</v>
      </c>
      <c r="E182" s="32">
        <f t="shared" si="9"/>
        <v>1.91E-5</v>
      </c>
      <c r="O182" s="46">
        <f t="shared" si="10"/>
        <v>1.88E-5</v>
      </c>
      <c r="P182" s="44">
        <f>PROTOKOŁY!B180</f>
        <v>0</v>
      </c>
      <c r="R182" s="49">
        <f>PROTOKOŁY!P180</f>
        <v>0</v>
      </c>
      <c r="S182" s="49">
        <f t="shared" si="11"/>
        <v>0</v>
      </c>
      <c r="T182" s="44">
        <v>1.88E-5</v>
      </c>
      <c r="U182" s="50">
        <v>179</v>
      </c>
    </row>
    <row r="183" spans="2:21">
      <c r="B183" s="29">
        <v>180</v>
      </c>
      <c r="C183" s="40">
        <f t="shared" si="8"/>
        <v>0</v>
      </c>
      <c r="D183" s="51" t="e">
        <f>VLOOKUP(C183,PROTOKOŁY!$B$2:$D$300,3,FALSE)</f>
        <v>#N/A</v>
      </c>
      <c r="E183" s="32">
        <f t="shared" si="9"/>
        <v>1.9000000000000001E-5</v>
      </c>
      <c r="O183" s="46">
        <f t="shared" si="10"/>
        <v>1.8899999999999999E-5</v>
      </c>
      <c r="P183" s="44">
        <f>PROTOKOŁY!B181</f>
        <v>0</v>
      </c>
      <c r="R183" s="49">
        <f>PROTOKOŁY!P181</f>
        <v>0</v>
      </c>
      <c r="S183" s="49">
        <f t="shared" si="11"/>
        <v>0</v>
      </c>
      <c r="T183" s="44">
        <v>1.8899999999999999E-5</v>
      </c>
      <c r="U183" s="50">
        <v>180</v>
      </c>
    </row>
    <row r="184" spans="2:21">
      <c r="B184" s="29">
        <v>181</v>
      </c>
      <c r="C184" s="40">
        <f t="shared" si="8"/>
        <v>0</v>
      </c>
      <c r="D184" s="51" t="e">
        <f>VLOOKUP(C184,PROTOKOŁY!$B$2:$D$300,3,FALSE)</f>
        <v>#N/A</v>
      </c>
      <c r="E184" s="32">
        <f t="shared" si="9"/>
        <v>1.8899999999999999E-5</v>
      </c>
      <c r="O184" s="46">
        <f t="shared" si="10"/>
        <v>1.9000000000000001E-5</v>
      </c>
      <c r="P184" s="44">
        <f>PROTOKOŁY!B182</f>
        <v>0</v>
      </c>
      <c r="R184" s="49">
        <f>PROTOKOŁY!P182</f>
        <v>0</v>
      </c>
      <c r="S184" s="49">
        <f t="shared" si="11"/>
        <v>0</v>
      </c>
      <c r="T184" s="44">
        <v>1.9000000000000001E-5</v>
      </c>
      <c r="U184" s="50">
        <v>181</v>
      </c>
    </row>
    <row r="185" spans="2:21">
      <c r="B185" s="29">
        <v>182</v>
      </c>
      <c r="C185" s="40">
        <f t="shared" si="8"/>
        <v>0</v>
      </c>
      <c r="D185" s="51" t="e">
        <f>VLOOKUP(C185,PROTOKOŁY!$B$2:$D$300,3,FALSE)</f>
        <v>#N/A</v>
      </c>
      <c r="E185" s="32">
        <f t="shared" si="9"/>
        <v>1.88E-5</v>
      </c>
      <c r="O185" s="46">
        <f t="shared" si="10"/>
        <v>1.91E-5</v>
      </c>
      <c r="P185" s="44">
        <f>PROTOKOŁY!B183</f>
        <v>0</v>
      </c>
      <c r="R185" s="49">
        <f>PROTOKOŁY!P183</f>
        <v>0</v>
      </c>
      <c r="S185" s="49">
        <f t="shared" si="11"/>
        <v>0</v>
      </c>
      <c r="T185" s="44">
        <v>1.91E-5</v>
      </c>
      <c r="U185" s="50">
        <v>182</v>
      </c>
    </row>
    <row r="186" spans="2:21">
      <c r="B186" s="29">
        <v>183</v>
      </c>
      <c r="C186" s="40">
        <f t="shared" si="8"/>
        <v>0</v>
      </c>
      <c r="D186" s="51" t="e">
        <f>VLOOKUP(C186,PROTOKOŁY!$B$2:$D$300,3,FALSE)</f>
        <v>#N/A</v>
      </c>
      <c r="E186" s="32">
        <f t="shared" si="9"/>
        <v>1.8700000000000001E-5</v>
      </c>
      <c r="O186" s="46">
        <f t="shared" si="10"/>
        <v>1.9199999999999999E-5</v>
      </c>
      <c r="P186" s="44">
        <f>PROTOKOŁY!B184</f>
        <v>0</v>
      </c>
      <c r="R186" s="49">
        <f>PROTOKOŁY!P184</f>
        <v>0</v>
      </c>
      <c r="S186" s="49">
        <f t="shared" si="11"/>
        <v>0</v>
      </c>
      <c r="T186" s="44">
        <v>1.9199999999999999E-5</v>
      </c>
      <c r="U186" s="50">
        <v>183</v>
      </c>
    </row>
    <row r="187" spans="2:21">
      <c r="B187" s="29">
        <v>184</v>
      </c>
      <c r="C187" s="40">
        <f t="shared" si="8"/>
        <v>0</v>
      </c>
      <c r="D187" s="51" t="e">
        <f>VLOOKUP(C187,PROTOKOŁY!$B$2:$D$300,3,FALSE)</f>
        <v>#N/A</v>
      </c>
      <c r="E187" s="32">
        <f t="shared" si="9"/>
        <v>1.8600000000000001E-5</v>
      </c>
      <c r="O187" s="46">
        <f t="shared" si="10"/>
        <v>1.9299999999999998E-5</v>
      </c>
      <c r="P187" s="44">
        <f>PROTOKOŁY!B185</f>
        <v>0</v>
      </c>
      <c r="R187" s="49">
        <f>PROTOKOŁY!P185</f>
        <v>0</v>
      </c>
      <c r="S187" s="49">
        <f t="shared" si="11"/>
        <v>0</v>
      </c>
      <c r="T187" s="44">
        <v>1.9299999999999998E-5</v>
      </c>
      <c r="U187" s="50">
        <v>184</v>
      </c>
    </row>
    <row r="188" spans="2:21">
      <c r="B188" s="29">
        <v>185</v>
      </c>
      <c r="C188" s="40">
        <f t="shared" si="8"/>
        <v>0</v>
      </c>
      <c r="D188" s="51" t="e">
        <f>VLOOKUP(C188,PROTOKOŁY!$B$2:$D$300,3,FALSE)</f>
        <v>#N/A</v>
      </c>
      <c r="E188" s="32">
        <f t="shared" si="9"/>
        <v>1.8499999999999999E-5</v>
      </c>
      <c r="O188" s="46">
        <f t="shared" si="10"/>
        <v>1.9400000000000001E-5</v>
      </c>
      <c r="P188" s="44">
        <f>PROTOKOŁY!B186</f>
        <v>0</v>
      </c>
      <c r="R188" s="49">
        <f>PROTOKOŁY!P186</f>
        <v>0</v>
      </c>
      <c r="S188" s="49">
        <f t="shared" si="11"/>
        <v>0</v>
      </c>
      <c r="T188" s="44">
        <v>1.9400000000000001E-5</v>
      </c>
      <c r="U188" s="50">
        <v>185</v>
      </c>
    </row>
    <row r="189" spans="2:21">
      <c r="B189" s="29">
        <v>186</v>
      </c>
      <c r="C189" s="40">
        <f t="shared" si="8"/>
        <v>0</v>
      </c>
      <c r="D189" s="51" t="e">
        <f>VLOOKUP(C189,PROTOKOŁY!$B$2:$D$300,3,FALSE)</f>
        <v>#N/A</v>
      </c>
      <c r="E189" s="32">
        <f t="shared" si="9"/>
        <v>1.84E-5</v>
      </c>
      <c r="O189" s="46">
        <f t="shared" si="10"/>
        <v>1.95E-5</v>
      </c>
      <c r="P189" s="44">
        <f>PROTOKOŁY!B187</f>
        <v>0</v>
      </c>
      <c r="R189" s="49">
        <f>PROTOKOŁY!P187</f>
        <v>0</v>
      </c>
      <c r="S189" s="49">
        <f t="shared" si="11"/>
        <v>0</v>
      </c>
      <c r="T189" s="44">
        <v>1.95E-5</v>
      </c>
      <c r="U189" s="50">
        <v>186</v>
      </c>
    </row>
    <row r="190" spans="2:21">
      <c r="B190" s="29">
        <v>187</v>
      </c>
      <c r="C190" s="40">
        <f t="shared" si="8"/>
        <v>0</v>
      </c>
      <c r="D190" s="51" t="e">
        <f>VLOOKUP(C190,PROTOKOŁY!$B$2:$D$300,3,FALSE)</f>
        <v>#N/A</v>
      </c>
      <c r="E190" s="32">
        <f t="shared" si="9"/>
        <v>1.8300000000000001E-5</v>
      </c>
      <c r="O190" s="46">
        <f t="shared" si="10"/>
        <v>1.9599999999999999E-5</v>
      </c>
      <c r="P190" s="44">
        <f>PROTOKOŁY!B188</f>
        <v>0</v>
      </c>
      <c r="R190" s="49">
        <f>PROTOKOŁY!P188</f>
        <v>0</v>
      </c>
      <c r="S190" s="49">
        <f t="shared" si="11"/>
        <v>0</v>
      </c>
      <c r="T190" s="44">
        <v>1.9599999999999999E-5</v>
      </c>
      <c r="U190" s="50">
        <v>187</v>
      </c>
    </row>
    <row r="191" spans="2:21">
      <c r="B191" s="29">
        <v>188</v>
      </c>
      <c r="C191" s="40">
        <f t="shared" si="8"/>
        <v>0</v>
      </c>
      <c r="D191" s="51" t="e">
        <f>VLOOKUP(C191,PROTOKOŁY!$B$2:$D$300,3,FALSE)</f>
        <v>#N/A</v>
      </c>
      <c r="E191" s="32">
        <f t="shared" si="9"/>
        <v>1.8199999999999999E-5</v>
      </c>
      <c r="O191" s="46">
        <f t="shared" si="10"/>
        <v>1.9700000000000001E-5</v>
      </c>
      <c r="P191" s="44">
        <f>PROTOKOŁY!B189</f>
        <v>0</v>
      </c>
      <c r="R191" s="49">
        <f>PROTOKOŁY!P189</f>
        <v>0</v>
      </c>
      <c r="S191" s="49">
        <f t="shared" si="11"/>
        <v>0</v>
      </c>
      <c r="T191" s="44">
        <v>1.9700000000000001E-5</v>
      </c>
      <c r="U191" s="50">
        <v>188</v>
      </c>
    </row>
    <row r="192" spans="2:21">
      <c r="B192" s="29">
        <v>189</v>
      </c>
      <c r="C192" s="40">
        <f t="shared" si="8"/>
        <v>0</v>
      </c>
      <c r="D192" s="51" t="e">
        <f>VLOOKUP(C192,PROTOKOŁY!$B$2:$D$300,3,FALSE)</f>
        <v>#N/A</v>
      </c>
      <c r="E192" s="32">
        <f t="shared" si="9"/>
        <v>1.8099999999999999E-5</v>
      </c>
      <c r="O192" s="46">
        <f t="shared" si="10"/>
        <v>1.98E-5</v>
      </c>
      <c r="P192" s="44">
        <f>PROTOKOŁY!B190</f>
        <v>0</v>
      </c>
      <c r="R192" s="49">
        <f>PROTOKOŁY!P190</f>
        <v>0</v>
      </c>
      <c r="S192" s="49">
        <f t="shared" si="11"/>
        <v>0</v>
      </c>
      <c r="T192" s="44">
        <v>1.98E-5</v>
      </c>
      <c r="U192" s="50">
        <v>189</v>
      </c>
    </row>
    <row r="193" spans="2:21">
      <c r="B193" s="29">
        <v>190</v>
      </c>
      <c r="C193" s="40">
        <f t="shared" si="8"/>
        <v>0</v>
      </c>
      <c r="D193" s="51" t="e">
        <f>VLOOKUP(C193,PROTOKOŁY!$B$2:$D$300,3,FALSE)</f>
        <v>#N/A</v>
      </c>
      <c r="E193" s="32">
        <f t="shared" si="9"/>
        <v>1.8E-5</v>
      </c>
      <c r="O193" s="46">
        <f t="shared" si="10"/>
        <v>1.9899999999999999E-5</v>
      </c>
      <c r="P193" s="44">
        <f>PROTOKOŁY!B191</f>
        <v>0</v>
      </c>
      <c r="R193" s="49">
        <f>PROTOKOŁY!P191</f>
        <v>0</v>
      </c>
      <c r="S193" s="49">
        <f t="shared" si="11"/>
        <v>0</v>
      </c>
      <c r="T193" s="44">
        <v>1.9899999999999999E-5</v>
      </c>
      <c r="U193" s="50">
        <v>190</v>
      </c>
    </row>
    <row r="194" spans="2:21">
      <c r="B194" s="29">
        <v>191</v>
      </c>
      <c r="C194" s="40">
        <f t="shared" si="8"/>
        <v>0</v>
      </c>
      <c r="D194" s="51" t="e">
        <f>VLOOKUP(C194,PROTOKOŁY!$B$2:$D$300,3,FALSE)</f>
        <v>#N/A</v>
      </c>
      <c r="E194" s="32">
        <f t="shared" si="9"/>
        <v>1.7900000000000001E-5</v>
      </c>
      <c r="O194" s="46">
        <f t="shared" si="10"/>
        <v>1.9999999999999998E-5</v>
      </c>
      <c r="P194" s="44">
        <f>PROTOKOŁY!B192</f>
        <v>0</v>
      </c>
      <c r="R194" s="49">
        <f>PROTOKOŁY!P192</f>
        <v>0</v>
      </c>
      <c r="S194" s="49">
        <f t="shared" si="11"/>
        <v>0</v>
      </c>
      <c r="T194" s="44">
        <v>1.9999999999999998E-5</v>
      </c>
      <c r="U194" s="50">
        <v>191</v>
      </c>
    </row>
    <row r="195" spans="2:21">
      <c r="B195" s="29">
        <v>192</v>
      </c>
      <c r="C195" s="40">
        <f t="shared" si="8"/>
        <v>0</v>
      </c>
      <c r="D195" s="51" t="e">
        <f>VLOOKUP(C195,PROTOKOŁY!$B$2:$D$300,3,FALSE)</f>
        <v>#N/A</v>
      </c>
      <c r="E195" s="32">
        <f t="shared" si="9"/>
        <v>1.7799999999999999E-5</v>
      </c>
      <c r="O195" s="46">
        <f t="shared" si="10"/>
        <v>2.0100000000000001E-5</v>
      </c>
      <c r="P195" s="44">
        <f>PROTOKOŁY!B193</f>
        <v>0</v>
      </c>
      <c r="R195" s="49">
        <f>PROTOKOŁY!P193</f>
        <v>0</v>
      </c>
      <c r="S195" s="49">
        <f t="shared" si="11"/>
        <v>0</v>
      </c>
      <c r="T195" s="44">
        <v>2.0100000000000001E-5</v>
      </c>
      <c r="U195" s="50">
        <v>192</v>
      </c>
    </row>
    <row r="196" spans="2:21">
      <c r="B196" s="29">
        <v>193</v>
      </c>
      <c r="C196" s="40">
        <f t="shared" ref="C196:C260" si="12">VLOOKUP(E196,O$4:P$260,2,FALSE)</f>
        <v>0</v>
      </c>
      <c r="D196" s="51" t="e">
        <f>VLOOKUP(C196,PROTOKOŁY!$B$2:$D$300,3,FALSE)</f>
        <v>#N/A</v>
      </c>
      <c r="E196" s="32">
        <f t="shared" si="9"/>
        <v>1.77E-5</v>
      </c>
      <c r="O196" s="46">
        <f t="shared" si="10"/>
        <v>2.02E-5</v>
      </c>
      <c r="P196" s="44">
        <f>PROTOKOŁY!B194</f>
        <v>0</v>
      </c>
      <c r="R196" s="49">
        <f>PROTOKOŁY!P194</f>
        <v>0</v>
      </c>
      <c r="S196" s="49">
        <f t="shared" si="11"/>
        <v>0</v>
      </c>
      <c r="T196" s="44">
        <v>2.02E-5</v>
      </c>
      <c r="U196" s="50">
        <v>193</v>
      </c>
    </row>
    <row r="197" spans="2:21">
      <c r="B197" s="29">
        <v>194</v>
      </c>
      <c r="C197" s="40">
        <f t="shared" si="12"/>
        <v>0</v>
      </c>
      <c r="D197" s="51" t="e">
        <f>VLOOKUP(C197,PROTOKOŁY!$B$2:$D$300,3,FALSE)</f>
        <v>#N/A</v>
      </c>
      <c r="E197" s="32">
        <f t="shared" ref="E197:E260" si="13">LARGE(O$4:O$260,U197)</f>
        <v>1.7600000000000001E-5</v>
      </c>
      <c r="O197" s="46">
        <f t="shared" ref="O197:O260" si="14">S197+T197</f>
        <v>2.0299999999999999E-5</v>
      </c>
      <c r="P197" s="44">
        <f>PROTOKOŁY!B195</f>
        <v>0</v>
      </c>
      <c r="R197" s="49">
        <f>PROTOKOŁY!P195</f>
        <v>0</v>
      </c>
      <c r="S197" s="49">
        <f t="shared" ref="S197:S260" si="15">IF(R197&gt;500,0,R197)</f>
        <v>0</v>
      </c>
      <c r="T197" s="44">
        <v>2.0299999999999999E-5</v>
      </c>
      <c r="U197" s="50">
        <v>194</v>
      </c>
    </row>
    <row r="198" spans="2:21">
      <c r="B198" s="29">
        <v>195</v>
      </c>
      <c r="C198" s="40">
        <f t="shared" si="12"/>
        <v>0</v>
      </c>
      <c r="D198" s="51" t="e">
        <f>VLOOKUP(C198,PROTOKOŁY!$B$2:$D$300,3,FALSE)</f>
        <v>#N/A</v>
      </c>
      <c r="E198" s="32">
        <f t="shared" si="13"/>
        <v>1.7499999999999998E-5</v>
      </c>
      <c r="O198" s="46">
        <f t="shared" si="14"/>
        <v>2.0400000000000001E-5</v>
      </c>
      <c r="P198" s="44">
        <f>PROTOKOŁY!B196</f>
        <v>0</v>
      </c>
      <c r="R198" s="49">
        <f>PROTOKOŁY!P196</f>
        <v>0</v>
      </c>
      <c r="S198" s="49">
        <f t="shared" si="15"/>
        <v>0</v>
      </c>
      <c r="T198" s="44">
        <v>2.0400000000000001E-5</v>
      </c>
      <c r="U198" s="50">
        <v>195</v>
      </c>
    </row>
    <row r="199" spans="2:21">
      <c r="B199" s="29">
        <v>196</v>
      </c>
      <c r="C199" s="40">
        <f t="shared" si="12"/>
        <v>0</v>
      </c>
      <c r="D199" s="51" t="e">
        <f>VLOOKUP(C199,PROTOKOŁY!$B$2:$D$300,3,FALSE)</f>
        <v>#N/A</v>
      </c>
      <c r="E199" s="32">
        <f t="shared" si="13"/>
        <v>1.7399999999999999E-5</v>
      </c>
      <c r="O199" s="46">
        <f t="shared" si="14"/>
        <v>2.05E-5</v>
      </c>
      <c r="P199" s="44">
        <f>PROTOKOŁY!B197</f>
        <v>0</v>
      </c>
      <c r="R199" s="49">
        <f>PROTOKOŁY!P197</f>
        <v>0</v>
      </c>
      <c r="S199" s="49">
        <f t="shared" si="15"/>
        <v>0</v>
      </c>
      <c r="T199" s="44">
        <v>2.05E-5</v>
      </c>
      <c r="U199" s="50">
        <v>196</v>
      </c>
    </row>
    <row r="200" spans="2:21">
      <c r="B200" s="29">
        <v>197</v>
      </c>
      <c r="C200" s="40">
        <f t="shared" si="12"/>
        <v>0</v>
      </c>
      <c r="D200" s="51" t="e">
        <f>VLOOKUP(C200,PROTOKOŁY!$B$2:$D$300,3,FALSE)</f>
        <v>#N/A</v>
      </c>
      <c r="E200" s="32">
        <f t="shared" si="13"/>
        <v>1.73E-5</v>
      </c>
      <c r="O200" s="46">
        <f t="shared" si="14"/>
        <v>2.0599999999999999E-5</v>
      </c>
      <c r="P200" s="44">
        <f>PROTOKOŁY!B198</f>
        <v>0</v>
      </c>
      <c r="R200" s="49">
        <f>PROTOKOŁY!P198</f>
        <v>0</v>
      </c>
      <c r="S200" s="49">
        <f t="shared" si="15"/>
        <v>0</v>
      </c>
      <c r="T200" s="44">
        <v>2.0599999999999999E-5</v>
      </c>
      <c r="U200" s="50">
        <v>197</v>
      </c>
    </row>
    <row r="201" spans="2:21">
      <c r="B201" s="29">
        <v>198</v>
      </c>
      <c r="C201" s="40">
        <f t="shared" si="12"/>
        <v>0</v>
      </c>
      <c r="D201" s="51" t="e">
        <f>VLOOKUP(C201,PROTOKOŁY!$B$2:$D$300,3,FALSE)</f>
        <v>#N/A</v>
      </c>
      <c r="E201" s="32">
        <f t="shared" si="13"/>
        <v>1.7200000000000001E-5</v>
      </c>
      <c r="O201" s="46">
        <f t="shared" si="14"/>
        <v>2.0699999999999998E-5</v>
      </c>
      <c r="P201" s="44">
        <f>PROTOKOŁY!B199</f>
        <v>0</v>
      </c>
      <c r="R201" s="49">
        <f>PROTOKOŁY!P199</f>
        <v>0</v>
      </c>
      <c r="S201" s="49">
        <f t="shared" si="15"/>
        <v>0</v>
      </c>
      <c r="T201" s="44">
        <v>2.0699999999999998E-5</v>
      </c>
      <c r="U201" s="50">
        <v>198</v>
      </c>
    </row>
    <row r="202" spans="2:21">
      <c r="B202" s="29">
        <v>199</v>
      </c>
      <c r="C202" s="40">
        <f t="shared" si="12"/>
        <v>0</v>
      </c>
      <c r="D202" s="51" t="e">
        <f>VLOOKUP(C202,PROTOKOŁY!$B$2:$D$300,3,FALSE)</f>
        <v>#N/A</v>
      </c>
      <c r="E202" s="32">
        <f t="shared" si="13"/>
        <v>1.7099999999999999E-5</v>
      </c>
      <c r="O202" s="46">
        <f t="shared" si="14"/>
        <v>2.0800000000000001E-5</v>
      </c>
      <c r="P202" s="44">
        <f>PROTOKOŁY!B200</f>
        <v>0</v>
      </c>
      <c r="R202" s="49">
        <f>PROTOKOŁY!P200</f>
        <v>0</v>
      </c>
      <c r="S202" s="49">
        <f t="shared" si="15"/>
        <v>0</v>
      </c>
      <c r="T202" s="44">
        <v>2.0800000000000001E-5</v>
      </c>
      <c r="U202" s="50">
        <v>199</v>
      </c>
    </row>
    <row r="203" spans="2:21">
      <c r="B203" s="29">
        <v>200</v>
      </c>
      <c r="C203" s="40">
        <f t="shared" si="12"/>
        <v>0</v>
      </c>
      <c r="D203" s="51" t="e">
        <f>VLOOKUP(C203,PROTOKOŁY!$B$2:$D$300,3,FALSE)</f>
        <v>#N/A</v>
      </c>
      <c r="E203" s="32">
        <f t="shared" si="13"/>
        <v>1.7E-5</v>
      </c>
      <c r="O203" s="46">
        <f t="shared" si="14"/>
        <v>2.09E-5</v>
      </c>
      <c r="P203" s="44">
        <f>PROTOKOŁY!B201</f>
        <v>0</v>
      </c>
      <c r="R203" s="49">
        <f>PROTOKOŁY!P201</f>
        <v>0</v>
      </c>
      <c r="S203" s="49">
        <f t="shared" si="15"/>
        <v>0</v>
      </c>
      <c r="T203" s="44">
        <v>2.09E-5</v>
      </c>
      <c r="U203" s="50">
        <v>200</v>
      </c>
    </row>
    <row r="204" spans="2:21">
      <c r="B204" s="29">
        <v>201</v>
      </c>
      <c r="C204" s="40">
        <f t="shared" si="12"/>
        <v>0</v>
      </c>
      <c r="D204" s="51" t="e">
        <f>VLOOKUP(C204,PROTOKOŁY!$B$2:$D$300,3,FALSE)</f>
        <v>#N/A</v>
      </c>
      <c r="E204" s="32">
        <f t="shared" si="13"/>
        <v>1.6900000000000001E-5</v>
      </c>
      <c r="O204" s="46">
        <f t="shared" si="14"/>
        <v>2.0999999999999999E-5</v>
      </c>
      <c r="P204" s="44">
        <f>PROTOKOŁY!B202</f>
        <v>0</v>
      </c>
      <c r="R204" s="49">
        <f>PROTOKOŁY!P202</f>
        <v>0</v>
      </c>
      <c r="S204" s="49">
        <f t="shared" si="15"/>
        <v>0</v>
      </c>
      <c r="T204" s="44">
        <v>2.0999999999999999E-5</v>
      </c>
      <c r="U204" s="50">
        <v>201</v>
      </c>
    </row>
    <row r="205" spans="2:21">
      <c r="B205" s="29">
        <v>202</v>
      </c>
      <c r="C205" s="40">
        <f t="shared" si="12"/>
        <v>0</v>
      </c>
      <c r="D205" s="51" t="e">
        <f>VLOOKUP(C205,PROTOKOŁY!$B$2:$D$300,3,FALSE)</f>
        <v>#N/A</v>
      </c>
      <c r="E205" s="32">
        <f t="shared" si="13"/>
        <v>1.6799999999999998E-5</v>
      </c>
      <c r="O205" s="46">
        <f t="shared" si="14"/>
        <v>2.1100000000000001E-5</v>
      </c>
      <c r="P205" s="44">
        <f>PROTOKOŁY!B203</f>
        <v>0</v>
      </c>
      <c r="R205" s="49">
        <f>PROTOKOŁY!P203</f>
        <v>0</v>
      </c>
      <c r="S205" s="49">
        <f t="shared" si="15"/>
        <v>0</v>
      </c>
      <c r="T205" s="44">
        <v>2.1100000000000001E-5</v>
      </c>
      <c r="U205" s="50">
        <v>202</v>
      </c>
    </row>
    <row r="206" spans="2:21">
      <c r="B206" s="29">
        <v>203</v>
      </c>
      <c r="C206" s="40">
        <f t="shared" si="12"/>
        <v>0</v>
      </c>
      <c r="D206" s="51" t="e">
        <f>VLOOKUP(C206,PROTOKOŁY!$B$2:$D$300,3,FALSE)</f>
        <v>#N/A</v>
      </c>
      <c r="E206" s="32">
        <f t="shared" si="13"/>
        <v>1.6699999999999999E-5</v>
      </c>
      <c r="O206" s="46">
        <f t="shared" si="14"/>
        <v>2.12E-5</v>
      </c>
      <c r="P206" s="44">
        <f>PROTOKOŁY!B204</f>
        <v>0</v>
      </c>
      <c r="R206" s="49">
        <f>PROTOKOŁY!P204</f>
        <v>0</v>
      </c>
      <c r="S206" s="49">
        <f t="shared" si="15"/>
        <v>0</v>
      </c>
      <c r="T206" s="44">
        <v>2.12E-5</v>
      </c>
      <c r="U206" s="50">
        <v>203</v>
      </c>
    </row>
    <row r="207" spans="2:21">
      <c r="B207" s="29">
        <v>204</v>
      </c>
      <c r="C207" s="40">
        <f t="shared" si="12"/>
        <v>0</v>
      </c>
      <c r="D207" s="51" t="e">
        <f>VLOOKUP(C207,PROTOKOŁY!$B$2:$D$300,3,FALSE)</f>
        <v>#N/A</v>
      </c>
      <c r="E207" s="32">
        <f t="shared" si="13"/>
        <v>1.66E-5</v>
      </c>
      <c r="O207" s="46">
        <f t="shared" si="14"/>
        <v>2.1299999999999999E-5</v>
      </c>
      <c r="P207" s="44">
        <f>PROTOKOŁY!B205</f>
        <v>0</v>
      </c>
      <c r="R207" s="49">
        <f>PROTOKOŁY!P205</f>
        <v>0</v>
      </c>
      <c r="S207" s="49">
        <f t="shared" si="15"/>
        <v>0</v>
      </c>
      <c r="T207" s="44">
        <v>2.1299999999999999E-5</v>
      </c>
      <c r="U207" s="50">
        <v>204</v>
      </c>
    </row>
    <row r="208" spans="2:21">
      <c r="B208" s="29">
        <v>205</v>
      </c>
      <c r="C208" s="40">
        <f t="shared" si="12"/>
        <v>0</v>
      </c>
      <c r="D208" s="51" t="e">
        <f>VLOOKUP(C208,PROTOKOŁY!$B$2:$D$300,3,FALSE)</f>
        <v>#N/A</v>
      </c>
      <c r="E208" s="32">
        <f t="shared" si="13"/>
        <v>1.6500000000000001E-5</v>
      </c>
      <c r="O208" s="46">
        <f t="shared" si="14"/>
        <v>2.1399999999999998E-5</v>
      </c>
      <c r="P208" s="44">
        <f>PROTOKOŁY!B206</f>
        <v>0</v>
      </c>
      <c r="R208" s="49">
        <f>PROTOKOŁY!P206</f>
        <v>0</v>
      </c>
      <c r="S208" s="49">
        <f t="shared" si="15"/>
        <v>0</v>
      </c>
      <c r="T208" s="44">
        <v>2.1399999999999998E-5</v>
      </c>
      <c r="U208" s="50">
        <v>205</v>
      </c>
    </row>
    <row r="209" spans="2:21">
      <c r="B209" s="29">
        <v>206</v>
      </c>
      <c r="C209" s="40">
        <f t="shared" si="12"/>
        <v>0</v>
      </c>
      <c r="D209" s="51" t="e">
        <f>VLOOKUP(C209,PROTOKOŁY!$B$2:$D$300,3,FALSE)</f>
        <v>#N/A</v>
      </c>
      <c r="E209" s="32">
        <f t="shared" si="13"/>
        <v>1.6399999999999999E-5</v>
      </c>
      <c r="O209" s="46">
        <f t="shared" si="14"/>
        <v>2.1500000000000001E-5</v>
      </c>
      <c r="P209" s="44">
        <f>PROTOKOŁY!B207</f>
        <v>0</v>
      </c>
      <c r="R209" s="49">
        <f>PROTOKOŁY!P207</f>
        <v>0</v>
      </c>
      <c r="S209" s="49">
        <f t="shared" si="15"/>
        <v>0</v>
      </c>
      <c r="T209" s="44">
        <v>2.1500000000000001E-5</v>
      </c>
      <c r="U209" s="50">
        <v>206</v>
      </c>
    </row>
    <row r="210" spans="2:21">
      <c r="B210" s="29">
        <v>207</v>
      </c>
      <c r="C210" s="40">
        <f t="shared" si="12"/>
        <v>0</v>
      </c>
      <c r="D210" s="51" t="e">
        <f>VLOOKUP(C210,PROTOKOŁY!$B$2:$D$300,3,FALSE)</f>
        <v>#N/A</v>
      </c>
      <c r="E210" s="32">
        <f t="shared" si="13"/>
        <v>1.63E-5</v>
      </c>
      <c r="O210" s="46">
        <f t="shared" si="14"/>
        <v>2.16E-5</v>
      </c>
      <c r="P210" s="44">
        <f>PROTOKOŁY!B208</f>
        <v>0</v>
      </c>
      <c r="R210" s="49">
        <f>PROTOKOŁY!P208</f>
        <v>0</v>
      </c>
      <c r="S210" s="49">
        <f t="shared" si="15"/>
        <v>0</v>
      </c>
      <c r="T210" s="44">
        <v>2.16E-5</v>
      </c>
      <c r="U210" s="50">
        <v>207</v>
      </c>
    </row>
    <row r="211" spans="2:21">
      <c r="B211" s="29">
        <v>208</v>
      </c>
      <c r="C211" s="40">
        <f t="shared" si="12"/>
        <v>0</v>
      </c>
      <c r="D211" s="51" t="e">
        <f>VLOOKUP(C211,PROTOKOŁY!$B$2:$D$300,3,FALSE)</f>
        <v>#N/A</v>
      </c>
      <c r="E211" s="32">
        <f t="shared" si="13"/>
        <v>1.6200000000000001E-5</v>
      </c>
      <c r="O211" s="46">
        <f t="shared" si="14"/>
        <v>2.1699999999999999E-5</v>
      </c>
      <c r="P211" s="44">
        <f>PROTOKOŁY!B209</f>
        <v>0</v>
      </c>
      <c r="R211" s="49">
        <f>PROTOKOŁY!P209</f>
        <v>0</v>
      </c>
      <c r="S211" s="49">
        <f t="shared" si="15"/>
        <v>0</v>
      </c>
      <c r="T211" s="44">
        <v>2.1699999999999999E-5</v>
      </c>
      <c r="U211" s="50">
        <v>208</v>
      </c>
    </row>
    <row r="212" spans="2:21">
      <c r="B212" s="29">
        <v>209</v>
      </c>
      <c r="C212" s="40">
        <f t="shared" si="12"/>
        <v>0</v>
      </c>
      <c r="D212" s="51" t="e">
        <f>VLOOKUP(C212,PROTOKOŁY!$B$2:$D$300,3,FALSE)</f>
        <v>#N/A</v>
      </c>
      <c r="E212" s="32">
        <f t="shared" si="13"/>
        <v>1.6099999999999998E-5</v>
      </c>
      <c r="O212" s="46">
        <f t="shared" si="14"/>
        <v>2.1799999999999998E-5</v>
      </c>
      <c r="P212" s="44">
        <f>PROTOKOŁY!B210</f>
        <v>0</v>
      </c>
      <c r="R212" s="49">
        <f>PROTOKOŁY!P210</f>
        <v>0</v>
      </c>
      <c r="S212" s="49">
        <f t="shared" si="15"/>
        <v>0</v>
      </c>
      <c r="T212" s="44">
        <v>2.1799999999999998E-5</v>
      </c>
      <c r="U212" s="50">
        <v>209</v>
      </c>
    </row>
    <row r="213" spans="2:21">
      <c r="B213" s="29">
        <v>210</v>
      </c>
      <c r="C213" s="40">
        <f t="shared" si="12"/>
        <v>0</v>
      </c>
      <c r="D213" s="51" t="e">
        <f>VLOOKUP(C213,PROTOKOŁY!$B$2:$D$300,3,FALSE)</f>
        <v>#N/A</v>
      </c>
      <c r="E213" s="32">
        <f t="shared" si="13"/>
        <v>1.5999999999999999E-5</v>
      </c>
      <c r="O213" s="46">
        <f t="shared" si="14"/>
        <v>2.19E-5</v>
      </c>
      <c r="P213" s="44">
        <f>PROTOKOŁY!B211</f>
        <v>0</v>
      </c>
      <c r="R213" s="49">
        <f>PROTOKOŁY!P211</f>
        <v>0</v>
      </c>
      <c r="S213" s="49">
        <f t="shared" si="15"/>
        <v>0</v>
      </c>
      <c r="T213" s="44">
        <v>2.19E-5</v>
      </c>
      <c r="U213" s="50">
        <v>210</v>
      </c>
    </row>
    <row r="214" spans="2:21">
      <c r="B214" s="29">
        <v>211</v>
      </c>
      <c r="C214" s="40">
        <f t="shared" si="12"/>
        <v>0</v>
      </c>
      <c r="D214" s="51" t="e">
        <f>VLOOKUP(C214,PROTOKOŁY!$B$2:$D$300,3,FALSE)</f>
        <v>#N/A</v>
      </c>
      <c r="E214" s="32">
        <f t="shared" si="13"/>
        <v>1.59E-5</v>
      </c>
      <c r="O214" s="46">
        <f t="shared" si="14"/>
        <v>2.1999999999999999E-5</v>
      </c>
      <c r="P214" s="44">
        <f>PROTOKOŁY!B212</f>
        <v>0</v>
      </c>
      <c r="R214" s="49">
        <f>PROTOKOŁY!P212</f>
        <v>0</v>
      </c>
      <c r="S214" s="49">
        <f t="shared" si="15"/>
        <v>0</v>
      </c>
      <c r="T214" s="44">
        <v>2.1999999999999999E-5</v>
      </c>
      <c r="U214" s="50">
        <v>211</v>
      </c>
    </row>
    <row r="215" spans="2:21">
      <c r="B215" s="29">
        <v>212</v>
      </c>
      <c r="C215" s="40">
        <f t="shared" si="12"/>
        <v>0</v>
      </c>
      <c r="D215" s="51" t="e">
        <f>VLOOKUP(C215,PROTOKOŁY!$B$2:$D$300,3,FALSE)</f>
        <v>#N/A</v>
      </c>
      <c r="E215" s="32">
        <f t="shared" si="13"/>
        <v>1.5799999999999998E-5</v>
      </c>
      <c r="O215" s="46">
        <f t="shared" si="14"/>
        <v>2.2099999999999998E-5</v>
      </c>
      <c r="P215" s="44">
        <f>PROTOKOŁY!B213</f>
        <v>0</v>
      </c>
      <c r="R215" s="49">
        <f>PROTOKOŁY!P213</f>
        <v>0</v>
      </c>
      <c r="S215" s="49">
        <f t="shared" si="15"/>
        <v>0</v>
      </c>
      <c r="T215" s="44">
        <v>2.2099999999999998E-5</v>
      </c>
      <c r="U215" s="50">
        <v>212</v>
      </c>
    </row>
    <row r="216" spans="2:21">
      <c r="B216" s="29">
        <v>213</v>
      </c>
      <c r="C216" s="40">
        <f t="shared" si="12"/>
        <v>0</v>
      </c>
      <c r="D216" s="51" t="e">
        <f>VLOOKUP(C216,PROTOKOŁY!$B$2:$D$300,3,FALSE)</f>
        <v>#N/A</v>
      </c>
      <c r="E216" s="32">
        <f t="shared" si="13"/>
        <v>1.5699999999999999E-5</v>
      </c>
      <c r="O216" s="46">
        <f t="shared" si="14"/>
        <v>2.2200000000000001E-5</v>
      </c>
      <c r="P216" s="44">
        <f>PROTOKOŁY!B214</f>
        <v>0</v>
      </c>
      <c r="R216" s="49">
        <f>PROTOKOŁY!P214</f>
        <v>0</v>
      </c>
      <c r="S216" s="49">
        <f t="shared" si="15"/>
        <v>0</v>
      </c>
      <c r="T216" s="44">
        <v>2.2200000000000001E-5</v>
      </c>
      <c r="U216" s="50">
        <v>213</v>
      </c>
    </row>
    <row r="217" spans="2:21">
      <c r="B217" s="29">
        <v>214</v>
      </c>
      <c r="C217" s="40">
        <f t="shared" si="12"/>
        <v>0</v>
      </c>
      <c r="D217" s="51" t="e">
        <f>VLOOKUP(C217,PROTOKOŁY!$B$2:$D$300,3,FALSE)</f>
        <v>#N/A</v>
      </c>
      <c r="E217" s="32">
        <f t="shared" si="13"/>
        <v>1.56E-5</v>
      </c>
      <c r="O217" s="46">
        <f t="shared" si="14"/>
        <v>2.23E-5</v>
      </c>
      <c r="P217" s="44">
        <f>PROTOKOŁY!B215</f>
        <v>0</v>
      </c>
      <c r="R217" s="49">
        <f>PROTOKOŁY!P215</f>
        <v>0</v>
      </c>
      <c r="S217" s="49">
        <f t="shared" si="15"/>
        <v>0</v>
      </c>
      <c r="T217" s="44">
        <v>2.23E-5</v>
      </c>
      <c r="U217" s="50">
        <v>214</v>
      </c>
    </row>
    <row r="218" spans="2:21">
      <c r="B218" s="29">
        <v>215</v>
      </c>
      <c r="C218" s="40">
        <f t="shared" si="12"/>
        <v>0</v>
      </c>
      <c r="D218" s="51" t="e">
        <f>VLOOKUP(C218,PROTOKOŁY!$B$2:$D$300,3,FALSE)</f>
        <v>#N/A</v>
      </c>
      <c r="E218" s="32">
        <f t="shared" si="13"/>
        <v>1.5500000000000001E-5</v>
      </c>
      <c r="O218" s="46">
        <f t="shared" si="14"/>
        <v>2.2399999999999999E-5</v>
      </c>
      <c r="P218" s="44">
        <f>PROTOKOŁY!B216</f>
        <v>0</v>
      </c>
      <c r="R218" s="49">
        <f>PROTOKOŁY!P216</f>
        <v>0</v>
      </c>
      <c r="S218" s="49">
        <f t="shared" si="15"/>
        <v>0</v>
      </c>
      <c r="T218" s="44">
        <v>2.2399999999999999E-5</v>
      </c>
      <c r="U218" s="50">
        <v>215</v>
      </c>
    </row>
    <row r="219" spans="2:21">
      <c r="B219" s="29">
        <v>216</v>
      </c>
      <c r="C219" s="40">
        <f t="shared" si="12"/>
        <v>0</v>
      </c>
      <c r="D219" s="51" t="e">
        <f>VLOOKUP(C219,PROTOKOŁY!$B$2:$D$300,3,FALSE)</f>
        <v>#N/A</v>
      </c>
      <c r="E219" s="32">
        <f t="shared" si="13"/>
        <v>1.5399999999999998E-5</v>
      </c>
      <c r="O219" s="46">
        <f t="shared" si="14"/>
        <v>2.2499999999999998E-5</v>
      </c>
      <c r="P219" s="44">
        <f>PROTOKOŁY!B217</f>
        <v>0</v>
      </c>
      <c r="R219" s="49">
        <f>PROTOKOŁY!P217</f>
        <v>0</v>
      </c>
      <c r="S219" s="49">
        <f t="shared" si="15"/>
        <v>0</v>
      </c>
      <c r="T219" s="44">
        <v>2.2499999999999998E-5</v>
      </c>
      <c r="U219" s="50">
        <v>216</v>
      </c>
    </row>
    <row r="220" spans="2:21">
      <c r="B220" s="29">
        <v>217</v>
      </c>
      <c r="C220" s="40">
        <f t="shared" si="12"/>
        <v>0</v>
      </c>
      <c r="D220" s="51" t="e">
        <f>VLOOKUP(C220,PROTOKOŁY!$B$2:$D$300,3,FALSE)</f>
        <v>#N/A</v>
      </c>
      <c r="E220" s="32">
        <f t="shared" si="13"/>
        <v>1.5299999999999999E-5</v>
      </c>
      <c r="O220" s="46">
        <f t="shared" si="14"/>
        <v>2.26E-5</v>
      </c>
      <c r="P220" s="44">
        <f>PROTOKOŁY!B218</f>
        <v>0</v>
      </c>
      <c r="R220" s="49">
        <f>PROTOKOŁY!P218</f>
        <v>0</v>
      </c>
      <c r="S220" s="49">
        <f t="shared" si="15"/>
        <v>0</v>
      </c>
      <c r="T220" s="44">
        <v>2.26E-5</v>
      </c>
      <c r="U220" s="50">
        <v>217</v>
      </c>
    </row>
    <row r="221" spans="2:21">
      <c r="B221" s="29">
        <v>218</v>
      </c>
      <c r="C221" s="40">
        <f t="shared" si="12"/>
        <v>0</v>
      </c>
      <c r="D221" s="51" t="e">
        <f>VLOOKUP(C221,PROTOKOŁY!$B$2:$D$300,3,FALSE)</f>
        <v>#N/A</v>
      </c>
      <c r="E221" s="32">
        <f t="shared" si="13"/>
        <v>1.52E-5</v>
      </c>
      <c r="O221" s="46">
        <f t="shared" si="14"/>
        <v>2.27E-5</v>
      </c>
      <c r="P221" s="44">
        <f>PROTOKOŁY!B219</f>
        <v>0</v>
      </c>
      <c r="R221" s="49">
        <f>PROTOKOŁY!P219</f>
        <v>0</v>
      </c>
      <c r="S221" s="49">
        <f t="shared" si="15"/>
        <v>0</v>
      </c>
      <c r="T221" s="44">
        <v>2.27E-5</v>
      </c>
      <c r="U221" s="50">
        <v>218</v>
      </c>
    </row>
    <row r="222" spans="2:21">
      <c r="B222" s="29">
        <v>219</v>
      </c>
      <c r="C222" s="40">
        <f t="shared" si="12"/>
        <v>0</v>
      </c>
      <c r="D222" s="51" t="e">
        <f>VLOOKUP(C222,PROTOKOŁY!$B$2:$D$300,3,FALSE)</f>
        <v>#N/A</v>
      </c>
      <c r="E222" s="32">
        <f t="shared" si="13"/>
        <v>1.5099999999999999E-5</v>
      </c>
      <c r="O222" s="46">
        <f t="shared" si="14"/>
        <v>2.2799999999999999E-5</v>
      </c>
      <c r="P222" s="44">
        <f>PROTOKOŁY!B220</f>
        <v>0</v>
      </c>
      <c r="R222" s="49">
        <f>PROTOKOŁY!P220</f>
        <v>0</v>
      </c>
      <c r="S222" s="49">
        <f t="shared" si="15"/>
        <v>0</v>
      </c>
      <c r="T222" s="44">
        <v>2.2799999999999999E-5</v>
      </c>
      <c r="U222" s="50">
        <v>219</v>
      </c>
    </row>
    <row r="223" spans="2:21">
      <c r="B223" s="29">
        <v>220</v>
      </c>
      <c r="C223" s="40">
        <f t="shared" si="12"/>
        <v>0</v>
      </c>
      <c r="D223" s="51" t="e">
        <f>VLOOKUP(C223,PROTOKOŁY!$B$2:$D$300,3,FALSE)</f>
        <v>#N/A</v>
      </c>
      <c r="E223" s="32">
        <f t="shared" si="13"/>
        <v>1.5E-5</v>
      </c>
      <c r="O223" s="46">
        <f t="shared" si="14"/>
        <v>2.2900000000000001E-5</v>
      </c>
      <c r="P223" s="44">
        <f>PROTOKOŁY!B221</f>
        <v>0</v>
      </c>
      <c r="R223" s="49">
        <f>PROTOKOŁY!P221</f>
        <v>0</v>
      </c>
      <c r="S223" s="49">
        <f t="shared" si="15"/>
        <v>0</v>
      </c>
      <c r="T223" s="44">
        <v>2.2900000000000001E-5</v>
      </c>
      <c r="U223" s="50">
        <v>220</v>
      </c>
    </row>
    <row r="224" spans="2:21">
      <c r="B224" s="29">
        <v>221</v>
      </c>
      <c r="C224" s="40">
        <f t="shared" si="12"/>
        <v>0</v>
      </c>
      <c r="D224" s="51" t="e">
        <f>VLOOKUP(C224,PROTOKOŁY!$B$2:$D$300,3,FALSE)</f>
        <v>#N/A</v>
      </c>
      <c r="E224" s="32">
        <f t="shared" si="13"/>
        <v>1.49E-5</v>
      </c>
      <c r="O224" s="46">
        <f t="shared" si="14"/>
        <v>2.3E-5</v>
      </c>
      <c r="P224" s="44">
        <f>PROTOKOŁY!B222</f>
        <v>0</v>
      </c>
      <c r="R224" s="49">
        <f>PROTOKOŁY!P222</f>
        <v>0</v>
      </c>
      <c r="S224" s="49">
        <f t="shared" si="15"/>
        <v>0</v>
      </c>
      <c r="T224" s="44">
        <v>2.3E-5</v>
      </c>
      <c r="U224" s="50">
        <v>221</v>
      </c>
    </row>
    <row r="225" spans="2:21">
      <c r="B225" s="29">
        <v>222</v>
      </c>
      <c r="C225" s="40">
        <f t="shared" si="12"/>
        <v>0</v>
      </c>
      <c r="D225" s="51" t="e">
        <f>VLOOKUP(C225,PROTOKOŁY!$B$2:$D$300,3,FALSE)</f>
        <v>#N/A</v>
      </c>
      <c r="E225" s="32">
        <f t="shared" si="13"/>
        <v>1.4800000000000001E-5</v>
      </c>
      <c r="O225" s="46">
        <f t="shared" si="14"/>
        <v>2.3099999999999999E-5</v>
      </c>
      <c r="P225" s="44">
        <f>PROTOKOŁY!B223</f>
        <v>0</v>
      </c>
      <c r="R225" s="49">
        <f>PROTOKOŁY!P223</f>
        <v>0</v>
      </c>
      <c r="S225" s="49">
        <f t="shared" si="15"/>
        <v>0</v>
      </c>
      <c r="T225" s="44">
        <v>2.3099999999999999E-5</v>
      </c>
      <c r="U225" s="50">
        <v>222</v>
      </c>
    </row>
    <row r="226" spans="2:21">
      <c r="B226" s="29">
        <v>223</v>
      </c>
      <c r="C226" s="40">
        <f t="shared" si="12"/>
        <v>0</v>
      </c>
      <c r="D226" s="51" t="e">
        <f>VLOOKUP(C226,PROTOKOŁY!$B$2:$D$300,3,FALSE)</f>
        <v>#N/A</v>
      </c>
      <c r="E226" s="32">
        <f t="shared" si="13"/>
        <v>1.47E-5</v>
      </c>
      <c r="O226" s="46">
        <f t="shared" si="14"/>
        <v>2.3199999999999998E-5</v>
      </c>
      <c r="P226" s="44">
        <f>PROTOKOŁY!B224</f>
        <v>0</v>
      </c>
      <c r="R226" s="49">
        <f>PROTOKOŁY!P224</f>
        <v>0</v>
      </c>
      <c r="S226" s="49">
        <f t="shared" si="15"/>
        <v>0</v>
      </c>
      <c r="T226" s="44">
        <v>2.3199999999999998E-5</v>
      </c>
      <c r="U226" s="50">
        <v>223</v>
      </c>
    </row>
    <row r="227" spans="2:21">
      <c r="B227" s="29">
        <v>224</v>
      </c>
      <c r="C227" s="40">
        <f t="shared" si="12"/>
        <v>0</v>
      </c>
      <c r="D227" s="51" t="e">
        <f>VLOOKUP(C227,PROTOKOŁY!$B$2:$D$300,3,FALSE)</f>
        <v>#N/A</v>
      </c>
      <c r="E227" s="32">
        <f t="shared" si="13"/>
        <v>1.4599999999999999E-5</v>
      </c>
      <c r="O227" s="46">
        <f t="shared" si="14"/>
        <v>2.3300000000000001E-5</v>
      </c>
      <c r="P227" s="44">
        <f>PROTOKOŁY!B225</f>
        <v>0</v>
      </c>
      <c r="R227" s="49">
        <f>PROTOKOŁY!P225</f>
        <v>0</v>
      </c>
      <c r="S227" s="49">
        <f t="shared" si="15"/>
        <v>0</v>
      </c>
      <c r="T227" s="44">
        <v>2.3300000000000001E-5</v>
      </c>
      <c r="U227" s="50">
        <v>224</v>
      </c>
    </row>
    <row r="228" spans="2:21">
      <c r="B228" s="29">
        <v>225</v>
      </c>
      <c r="C228" s="40">
        <f t="shared" si="12"/>
        <v>0</v>
      </c>
      <c r="D228" s="51" t="e">
        <f>VLOOKUP(C228,PROTOKOŁY!$B$2:$D$300,3,FALSE)</f>
        <v>#N/A</v>
      </c>
      <c r="E228" s="32">
        <f t="shared" si="13"/>
        <v>1.45E-5</v>
      </c>
      <c r="O228" s="46">
        <f t="shared" si="14"/>
        <v>2.34E-5</v>
      </c>
      <c r="P228" s="44">
        <f>PROTOKOŁY!B226</f>
        <v>0</v>
      </c>
      <c r="R228" s="49">
        <f>PROTOKOŁY!P226</f>
        <v>0</v>
      </c>
      <c r="S228" s="49">
        <f t="shared" si="15"/>
        <v>0</v>
      </c>
      <c r="T228" s="44">
        <v>2.34E-5</v>
      </c>
      <c r="U228" s="50">
        <v>225</v>
      </c>
    </row>
    <row r="229" spans="2:21">
      <c r="B229" s="29">
        <v>226</v>
      </c>
      <c r="C229" s="40">
        <f t="shared" si="12"/>
        <v>0</v>
      </c>
      <c r="D229" s="51" t="e">
        <f>VLOOKUP(C229,PROTOKOŁY!$B$2:$D$300,3,FALSE)</f>
        <v>#N/A</v>
      </c>
      <c r="E229" s="32">
        <f t="shared" si="13"/>
        <v>1.4399999999999999E-5</v>
      </c>
      <c r="O229" s="46">
        <f t="shared" si="14"/>
        <v>2.3499999999999999E-5</v>
      </c>
      <c r="P229" s="44">
        <f>PROTOKOŁY!B227</f>
        <v>0</v>
      </c>
      <c r="R229" s="49">
        <f>PROTOKOŁY!P227</f>
        <v>0</v>
      </c>
      <c r="S229" s="49">
        <f t="shared" si="15"/>
        <v>0</v>
      </c>
      <c r="T229" s="44">
        <v>2.3499999999999999E-5</v>
      </c>
      <c r="U229" s="50">
        <v>226</v>
      </c>
    </row>
    <row r="230" spans="2:21">
      <c r="B230" s="29">
        <v>227</v>
      </c>
      <c r="C230" s="40">
        <f t="shared" si="12"/>
        <v>0</v>
      </c>
      <c r="D230" s="51" t="e">
        <f>VLOOKUP(C230,PROTOKOŁY!$B$2:$D$300,3,FALSE)</f>
        <v>#N/A</v>
      </c>
      <c r="E230" s="32">
        <f t="shared" si="13"/>
        <v>1.43E-5</v>
      </c>
      <c r="O230" s="46">
        <f t="shared" si="14"/>
        <v>2.3600000000000001E-5</v>
      </c>
      <c r="P230" s="44">
        <f>PROTOKOŁY!B228</f>
        <v>0</v>
      </c>
      <c r="R230" s="49">
        <f>PROTOKOŁY!P228</f>
        <v>0</v>
      </c>
      <c r="S230" s="49">
        <f t="shared" si="15"/>
        <v>0</v>
      </c>
      <c r="T230" s="44">
        <v>2.3600000000000001E-5</v>
      </c>
      <c r="U230" s="50">
        <v>227</v>
      </c>
    </row>
    <row r="231" spans="2:21">
      <c r="B231" s="29">
        <v>228</v>
      </c>
      <c r="C231" s="40" t="str">
        <f t="shared" si="12"/>
        <v>SZKOŁA</v>
      </c>
      <c r="D231" s="51" t="str">
        <f>VLOOKUP(C231,PROTOKOŁY!$B$2:$D$300,3,FALSE)</f>
        <v>Puszczykowo1.</v>
      </c>
      <c r="E231" s="32">
        <f t="shared" si="13"/>
        <v>1.42E-5</v>
      </c>
      <c r="O231" s="46">
        <f t="shared" si="14"/>
        <v>2.37E-5</v>
      </c>
      <c r="P231" s="44">
        <f>PROTOKOŁY!B229</f>
        <v>0</v>
      </c>
      <c r="R231" s="49">
        <f>PROTOKOŁY!P229</f>
        <v>0</v>
      </c>
      <c r="S231" s="49">
        <f t="shared" si="15"/>
        <v>0</v>
      </c>
      <c r="T231" s="44">
        <v>2.37E-5</v>
      </c>
      <c r="U231" s="50">
        <v>228</v>
      </c>
    </row>
    <row r="232" spans="2:21">
      <c r="B232" s="29">
        <v>229</v>
      </c>
      <c r="C232" s="40">
        <f t="shared" si="12"/>
        <v>0</v>
      </c>
      <c r="D232" s="51" t="e">
        <f>VLOOKUP(C232,PROTOKOŁY!$B$2:$D$300,3,FALSE)</f>
        <v>#N/A</v>
      </c>
      <c r="E232" s="32">
        <f t="shared" si="13"/>
        <v>1.4100000000000001E-5</v>
      </c>
      <c r="O232" s="46">
        <f t="shared" si="14"/>
        <v>2.3799999999999999E-5</v>
      </c>
      <c r="P232" s="44">
        <f>PROTOKOŁY!B230</f>
        <v>0</v>
      </c>
      <c r="R232" s="49">
        <f>PROTOKOŁY!P230</f>
        <v>0</v>
      </c>
      <c r="S232" s="49">
        <f t="shared" si="15"/>
        <v>0</v>
      </c>
      <c r="T232" s="44">
        <v>2.3799999999999999E-5</v>
      </c>
      <c r="U232" s="50">
        <v>229</v>
      </c>
    </row>
    <row r="233" spans="2:21">
      <c r="B233" s="29">
        <v>230</v>
      </c>
      <c r="C233" s="40" t="str">
        <f t="shared" si="12"/>
        <v>SZKOŁA</v>
      </c>
      <c r="D233" s="51" t="str">
        <f>VLOOKUP(C233,PROTOKOŁY!$B$2:$D$300,3,FALSE)</f>
        <v>Puszczykowo1.</v>
      </c>
      <c r="E233" s="32">
        <f t="shared" si="13"/>
        <v>1.3499999999999999E-5</v>
      </c>
      <c r="O233" s="46">
        <f t="shared" si="14"/>
        <v>2.3899999999999998E-5</v>
      </c>
      <c r="P233" s="44">
        <f>PROTOKOŁY!B231</f>
        <v>0</v>
      </c>
      <c r="R233" s="49">
        <f>PROTOKOŁY!P231</f>
        <v>0</v>
      </c>
      <c r="S233" s="49">
        <f t="shared" si="15"/>
        <v>0</v>
      </c>
      <c r="T233" s="44">
        <v>2.3899999999999998E-5</v>
      </c>
      <c r="U233" s="50">
        <v>230</v>
      </c>
    </row>
    <row r="234" spans="2:21">
      <c r="B234" s="29">
        <v>231</v>
      </c>
      <c r="C234" s="40" t="str">
        <f t="shared" si="12"/>
        <v>SZKOŁA</v>
      </c>
      <c r="D234" s="51" t="str">
        <f>VLOOKUP(C234,PROTOKOŁY!$B$2:$D$300,3,FALSE)</f>
        <v>Puszczykowo1.</v>
      </c>
      <c r="E234" s="32">
        <f t="shared" si="13"/>
        <v>1.2799999999999999E-5</v>
      </c>
      <c r="O234" s="46">
        <f t="shared" si="14"/>
        <v>2.4000000000000001E-5</v>
      </c>
      <c r="P234" s="44">
        <f>PROTOKOŁY!B232</f>
        <v>0</v>
      </c>
      <c r="R234" s="49">
        <f>PROTOKOŁY!P232</f>
        <v>0</v>
      </c>
      <c r="S234" s="49">
        <f t="shared" si="15"/>
        <v>0</v>
      </c>
      <c r="T234" s="44">
        <v>2.4000000000000001E-5</v>
      </c>
      <c r="U234" s="50">
        <v>231</v>
      </c>
    </row>
    <row r="235" spans="2:21">
      <c r="B235" s="29">
        <v>232</v>
      </c>
      <c r="C235" s="40">
        <f t="shared" si="12"/>
        <v>0</v>
      </c>
      <c r="D235" s="51" t="e">
        <f>VLOOKUP(C235,PROTOKOŁY!$B$2:$D$300,3,FALSE)</f>
        <v>#N/A</v>
      </c>
      <c r="E235" s="32">
        <f t="shared" si="13"/>
        <v>1.27E-5</v>
      </c>
      <c r="O235" s="46">
        <f t="shared" si="14"/>
        <v>2.41E-5</v>
      </c>
      <c r="P235" s="44">
        <f>PROTOKOŁY!B233</f>
        <v>0</v>
      </c>
      <c r="R235" s="49">
        <f>PROTOKOŁY!P233</f>
        <v>0</v>
      </c>
      <c r="S235" s="49">
        <f t="shared" si="15"/>
        <v>0</v>
      </c>
      <c r="T235" s="44">
        <v>2.41E-5</v>
      </c>
      <c r="U235" s="50">
        <v>232</v>
      </c>
    </row>
    <row r="236" spans="2:21">
      <c r="B236" s="29">
        <v>233</v>
      </c>
      <c r="C236" s="40">
        <f t="shared" si="12"/>
        <v>0</v>
      </c>
      <c r="D236" s="51" t="e">
        <f>VLOOKUP(C236,PROTOKOŁY!$B$2:$D$300,3,FALSE)</f>
        <v>#N/A</v>
      </c>
      <c r="E236" s="32">
        <f t="shared" si="13"/>
        <v>1.26E-5</v>
      </c>
      <c r="O236" s="46">
        <f t="shared" si="14"/>
        <v>2.4199999999999999E-5</v>
      </c>
      <c r="P236" s="44">
        <f>PROTOKOŁY!B234</f>
        <v>0</v>
      </c>
      <c r="R236" s="49">
        <f>PROTOKOŁY!P234</f>
        <v>0</v>
      </c>
      <c r="S236" s="49">
        <f t="shared" si="15"/>
        <v>0</v>
      </c>
      <c r="T236" s="44">
        <v>2.4199999999999999E-5</v>
      </c>
      <c r="U236" s="50">
        <v>233</v>
      </c>
    </row>
    <row r="237" spans="2:21">
      <c r="B237" s="29">
        <v>234</v>
      </c>
      <c r="C237" s="40">
        <f t="shared" si="12"/>
        <v>0</v>
      </c>
      <c r="D237" s="51" t="e">
        <f>VLOOKUP(C237,PROTOKOŁY!$B$2:$D$300,3,FALSE)</f>
        <v>#N/A</v>
      </c>
      <c r="E237" s="32">
        <f t="shared" si="13"/>
        <v>1.2500000000000001E-5</v>
      </c>
      <c r="O237" s="46">
        <f t="shared" si="14"/>
        <v>2.4300000000000001E-5</v>
      </c>
      <c r="P237" s="44">
        <f>PROTOKOŁY!B235</f>
        <v>0</v>
      </c>
      <c r="R237" s="49">
        <f>PROTOKOŁY!P235</f>
        <v>0</v>
      </c>
      <c r="S237" s="49">
        <f t="shared" si="15"/>
        <v>0</v>
      </c>
      <c r="T237" s="44">
        <v>2.4300000000000001E-5</v>
      </c>
      <c r="U237" s="50">
        <v>234</v>
      </c>
    </row>
    <row r="238" spans="2:21">
      <c r="B238" s="29">
        <v>235</v>
      </c>
      <c r="C238" s="40">
        <f t="shared" si="12"/>
        <v>0</v>
      </c>
      <c r="D238" s="51" t="e">
        <f>VLOOKUP(C238,PROTOKOŁY!$B$2:$D$300,3,FALSE)</f>
        <v>#N/A</v>
      </c>
      <c r="E238" s="32">
        <f t="shared" si="13"/>
        <v>1.24E-5</v>
      </c>
      <c r="O238" s="46">
        <f t="shared" si="14"/>
        <v>2.44E-5</v>
      </c>
      <c r="P238" s="44">
        <f>PROTOKOŁY!B236</f>
        <v>0</v>
      </c>
      <c r="R238" s="49">
        <f>PROTOKOŁY!P236</f>
        <v>0</v>
      </c>
      <c r="S238" s="49">
        <f t="shared" si="15"/>
        <v>0</v>
      </c>
      <c r="T238" s="44">
        <v>2.44E-5</v>
      </c>
      <c r="U238" s="50">
        <v>235</v>
      </c>
    </row>
    <row r="239" spans="2:21">
      <c r="B239" s="29">
        <v>236</v>
      </c>
      <c r="C239" s="40">
        <f t="shared" si="12"/>
        <v>0</v>
      </c>
      <c r="D239" s="51" t="e">
        <f>VLOOKUP(C239,PROTOKOŁY!$B$2:$D$300,3,FALSE)</f>
        <v>#N/A</v>
      </c>
      <c r="E239" s="32">
        <f t="shared" si="13"/>
        <v>1.2300000000000001E-5</v>
      </c>
      <c r="O239" s="46">
        <f t="shared" si="14"/>
        <v>2.4499999999999999E-5</v>
      </c>
      <c r="P239" s="44">
        <f>PROTOKOŁY!B237</f>
        <v>0</v>
      </c>
      <c r="R239" s="49">
        <f>PROTOKOŁY!P237</f>
        <v>0</v>
      </c>
      <c r="S239" s="49">
        <f t="shared" si="15"/>
        <v>0</v>
      </c>
      <c r="T239" s="44">
        <v>2.4499999999999999E-5</v>
      </c>
      <c r="U239" s="50">
        <v>236</v>
      </c>
    </row>
    <row r="240" spans="2:21">
      <c r="B240" s="29">
        <v>237</v>
      </c>
      <c r="C240" s="40">
        <f t="shared" si="12"/>
        <v>0</v>
      </c>
      <c r="D240" s="51" t="e">
        <f>VLOOKUP(C240,PROTOKOŁY!$B$2:$D$300,3,FALSE)</f>
        <v>#N/A</v>
      </c>
      <c r="E240" s="32">
        <f t="shared" si="13"/>
        <v>1.22E-5</v>
      </c>
      <c r="O240" s="46">
        <f t="shared" si="14"/>
        <v>2.4599999999999998E-5</v>
      </c>
      <c r="P240" s="44">
        <f>PROTOKOŁY!B238</f>
        <v>0</v>
      </c>
      <c r="R240" s="49">
        <f>PROTOKOŁY!P238</f>
        <v>0</v>
      </c>
      <c r="S240" s="49">
        <f t="shared" si="15"/>
        <v>0</v>
      </c>
      <c r="T240" s="44">
        <v>2.4599999999999998E-5</v>
      </c>
      <c r="U240" s="50">
        <v>237</v>
      </c>
    </row>
    <row r="241" spans="2:21">
      <c r="B241" s="29">
        <v>238</v>
      </c>
      <c r="C241" s="40" t="str">
        <f t="shared" si="12"/>
        <v>SZKOŁA</v>
      </c>
      <c r="D241" s="51" t="str">
        <f>VLOOKUP(C241,PROTOKOŁY!$B$2:$D$300,3,FALSE)</f>
        <v>Puszczykowo1.</v>
      </c>
      <c r="E241" s="32">
        <f t="shared" si="13"/>
        <v>1.2099999999999999E-5</v>
      </c>
      <c r="O241" s="46">
        <f t="shared" si="14"/>
        <v>2.4700000000000001E-5</v>
      </c>
      <c r="P241" s="44">
        <f>PROTOKOŁY!B239</f>
        <v>0</v>
      </c>
      <c r="R241" s="49">
        <f>PROTOKOŁY!P239</f>
        <v>0</v>
      </c>
      <c r="S241" s="49">
        <f t="shared" si="15"/>
        <v>0</v>
      </c>
      <c r="T241" s="44">
        <v>2.4700000000000001E-5</v>
      </c>
      <c r="U241" s="50">
        <v>238</v>
      </c>
    </row>
    <row r="242" spans="2:21">
      <c r="B242" s="29">
        <v>239</v>
      </c>
      <c r="C242" s="40" t="str">
        <f t="shared" si="12"/>
        <v>SZKOŁA</v>
      </c>
      <c r="D242" s="51" t="str">
        <f>VLOOKUP(C242,PROTOKOŁY!$B$2:$D$300,3,FALSE)</f>
        <v>Puszczykowo1.</v>
      </c>
      <c r="E242" s="32">
        <f t="shared" si="13"/>
        <v>1.1399999999999999E-5</v>
      </c>
      <c r="O242" s="46">
        <f t="shared" si="14"/>
        <v>2.48E-5</v>
      </c>
      <c r="P242" s="44">
        <f>PROTOKOŁY!B240</f>
        <v>0</v>
      </c>
      <c r="R242" s="49">
        <f>PROTOKOŁY!P240</f>
        <v>0</v>
      </c>
      <c r="S242" s="49">
        <f t="shared" si="15"/>
        <v>0</v>
      </c>
      <c r="T242" s="44">
        <v>2.48E-5</v>
      </c>
      <c r="U242" s="50">
        <v>239</v>
      </c>
    </row>
    <row r="243" spans="2:21">
      <c r="B243" s="29">
        <v>240</v>
      </c>
      <c r="C243" s="40">
        <f t="shared" si="12"/>
        <v>0</v>
      </c>
      <c r="D243" s="51" t="e">
        <f>VLOOKUP(C243,PROTOKOŁY!$B$2:$D$300,3,FALSE)</f>
        <v>#N/A</v>
      </c>
      <c r="E243" s="32">
        <f t="shared" si="13"/>
        <v>1.13E-5</v>
      </c>
      <c r="O243" s="46">
        <f t="shared" si="14"/>
        <v>2.4899999999999999E-5</v>
      </c>
      <c r="P243" s="44">
        <f>PROTOKOŁY!B241</f>
        <v>0</v>
      </c>
      <c r="R243" s="49">
        <f>PROTOKOŁY!P241</f>
        <v>0</v>
      </c>
      <c r="S243" s="49">
        <f t="shared" si="15"/>
        <v>0</v>
      </c>
      <c r="T243" s="44">
        <v>2.4899999999999999E-5</v>
      </c>
      <c r="U243" s="50">
        <v>240</v>
      </c>
    </row>
    <row r="244" spans="2:21">
      <c r="B244" s="29">
        <v>241</v>
      </c>
      <c r="C244" s="40">
        <f t="shared" si="12"/>
        <v>0</v>
      </c>
      <c r="D244" s="51" t="e">
        <f>VLOOKUP(C244,PROTOKOŁY!$B$2:$D$300,3,FALSE)</f>
        <v>#N/A</v>
      </c>
      <c r="E244" s="32">
        <f t="shared" si="13"/>
        <v>1.1199999999999999E-5</v>
      </c>
      <c r="O244" s="46">
        <f t="shared" si="14"/>
        <v>2.5000000000000001E-5</v>
      </c>
      <c r="P244" s="44">
        <f>PROTOKOŁY!B242</f>
        <v>0</v>
      </c>
      <c r="R244" s="49">
        <f>PROTOKOŁY!P242</f>
        <v>0</v>
      </c>
      <c r="S244" s="49">
        <f t="shared" si="15"/>
        <v>0</v>
      </c>
      <c r="T244" s="44">
        <v>2.5000000000000001E-5</v>
      </c>
      <c r="U244" s="50">
        <v>241</v>
      </c>
    </row>
    <row r="245" spans="2:21">
      <c r="B245" s="29">
        <v>242</v>
      </c>
      <c r="C245" s="40" t="str">
        <f t="shared" si="12"/>
        <v>SZKOŁA</v>
      </c>
      <c r="D245" s="51" t="str">
        <f>VLOOKUP(C245,PROTOKOŁY!$B$2:$D$300,3,FALSE)</f>
        <v>Puszczykowo1.</v>
      </c>
      <c r="E245" s="32">
        <f t="shared" si="13"/>
        <v>1.0700000000000001E-5</v>
      </c>
      <c r="O245" s="46">
        <f t="shared" si="14"/>
        <v>2.51E-5</v>
      </c>
      <c r="P245" s="44">
        <f>PROTOKOŁY!B243</f>
        <v>0</v>
      </c>
      <c r="R245" s="49">
        <f>PROTOKOŁY!P243</f>
        <v>0</v>
      </c>
      <c r="S245" s="49">
        <f t="shared" si="15"/>
        <v>0</v>
      </c>
      <c r="T245" s="44">
        <v>2.51E-5</v>
      </c>
      <c r="U245" s="50">
        <v>242</v>
      </c>
    </row>
    <row r="246" spans="2:21">
      <c r="B246" s="29">
        <v>243</v>
      </c>
      <c r="C246" s="40" t="str">
        <f t="shared" si="12"/>
        <v>SZKOŁA</v>
      </c>
      <c r="D246" s="51" t="str">
        <f>VLOOKUP(C246,PROTOKOŁY!$B$2:$D$300,3,FALSE)</f>
        <v>Puszczykowo1.</v>
      </c>
      <c r="E246" s="32">
        <f t="shared" si="13"/>
        <v>1.0000000000000001E-5</v>
      </c>
      <c r="O246" s="46">
        <f t="shared" si="14"/>
        <v>2.5199999999999999E-5</v>
      </c>
      <c r="P246" s="44">
        <f>PROTOKOŁY!B244</f>
        <v>0</v>
      </c>
      <c r="R246" s="49">
        <f>PROTOKOŁY!P244</f>
        <v>0</v>
      </c>
      <c r="S246" s="49">
        <f t="shared" si="15"/>
        <v>0</v>
      </c>
      <c r="T246" s="44">
        <v>2.5199999999999999E-5</v>
      </c>
      <c r="U246" s="50">
        <v>243</v>
      </c>
    </row>
    <row r="247" spans="2:21">
      <c r="B247" s="29">
        <v>244</v>
      </c>
      <c r="C247" s="40" t="str">
        <f t="shared" si="12"/>
        <v>SZKOŁA</v>
      </c>
      <c r="D247" s="51" t="str">
        <f>VLOOKUP(C247,PROTOKOŁY!$B$2:$D$300,3,FALSE)</f>
        <v>Puszczykowo1.</v>
      </c>
      <c r="E247" s="32">
        <f t="shared" si="13"/>
        <v>9.3000000000000007E-6</v>
      </c>
      <c r="O247" s="46">
        <f t="shared" si="14"/>
        <v>2.5299999999999998E-5</v>
      </c>
      <c r="P247" s="44">
        <f>PROTOKOŁY!B245</f>
        <v>0</v>
      </c>
      <c r="R247" s="49">
        <f>PROTOKOŁY!P245</f>
        <v>0</v>
      </c>
      <c r="S247" s="49">
        <f t="shared" si="15"/>
        <v>0</v>
      </c>
      <c r="T247" s="44">
        <v>2.5299999999999998E-5</v>
      </c>
      <c r="U247" s="50">
        <v>244</v>
      </c>
    </row>
    <row r="248" spans="2:21">
      <c r="B248" s="29">
        <v>245</v>
      </c>
      <c r="C248" s="40" t="str">
        <f t="shared" si="12"/>
        <v>SZKOŁA</v>
      </c>
      <c r="D248" s="51" t="str">
        <f>VLOOKUP(C248,PROTOKOŁY!$B$2:$D$300,3,FALSE)</f>
        <v>Puszczykowo1.</v>
      </c>
      <c r="E248" s="32">
        <f t="shared" si="13"/>
        <v>8.6000000000000007E-6</v>
      </c>
      <c r="O248" s="46">
        <f t="shared" si="14"/>
        <v>2.5400000000000001E-5</v>
      </c>
      <c r="P248" s="44">
        <f>PROTOKOŁY!B246</f>
        <v>0</v>
      </c>
      <c r="R248" s="49">
        <f>PROTOKOŁY!P246</f>
        <v>0</v>
      </c>
      <c r="S248" s="49">
        <f t="shared" si="15"/>
        <v>0</v>
      </c>
      <c r="T248" s="44">
        <v>2.5400000000000001E-5</v>
      </c>
      <c r="U248" s="50">
        <v>245</v>
      </c>
    </row>
    <row r="249" spans="2:21">
      <c r="B249" s="29">
        <v>246</v>
      </c>
      <c r="C249" s="40" t="str">
        <f t="shared" si="12"/>
        <v>SZKOŁA</v>
      </c>
      <c r="D249" s="51" t="str">
        <f>VLOOKUP(C249,PROTOKOŁY!$B$2:$D$300,3,FALSE)</f>
        <v>Puszczykowo1.</v>
      </c>
      <c r="E249" s="32">
        <f t="shared" si="13"/>
        <v>7.9000000000000006E-6</v>
      </c>
      <c r="O249" s="46">
        <f t="shared" si="14"/>
        <v>2.55E-5</v>
      </c>
      <c r="P249" s="44">
        <f>PROTOKOŁY!B247</f>
        <v>0</v>
      </c>
      <c r="R249" s="49">
        <f>PROTOKOŁY!P247</f>
        <v>0</v>
      </c>
      <c r="S249" s="49">
        <f t="shared" si="15"/>
        <v>0</v>
      </c>
      <c r="T249" s="44">
        <v>2.55E-5</v>
      </c>
      <c r="U249" s="50">
        <v>246</v>
      </c>
    </row>
    <row r="250" spans="2:21">
      <c r="B250" s="29">
        <v>247</v>
      </c>
      <c r="C250" s="40" t="str">
        <f t="shared" si="12"/>
        <v>SZKOŁA</v>
      </c>
      <c r="D250" s="51" t="str">
        <f>VLOOKUP(C250,PROTOKOŁY!$B$2:$D$300,3,FALSE)</f>
        <v>Puszczykowo1.</v>
      </c>
      <c r="E250" s="32">
        <f t="shared" si="13"/>
        <v>7.1999999999999997E-6</v>
      </c>
      <c r="O250" s="46">
        <f t="shared" si="14"/>
        <v>2.5599999999999999E-5</v>
      </c>
      <c r="P250" s="44">
        <f>PROTOKOŁY!B248</f>
        <v>0</v>
      </c>
      <c r="R250" s="49">
        <f>PROTOKOŁY!P248</f>
        <v>0</v>
      </c>
      <c r="S250" s="49">
        <f t="shared" si="15"/>
        <v>0</v>
      </c>
      <c r="T250" s="44">
        <v>2.5599999999999999E-5</v>
      </c>
      <c r="U250" s="50">
        <v>247</v>
      </c>
    </row>
    <row r="251" spans="2:21">
      <c r="B251" s="29">
        <v>248</v>
      </c>
      <c r="C251" s="40" t="str">
        <f t="shared" si="12"/>
        <v>SZKOŁA</v>
      </c>
      <c r="D251" s="51" t="str">
        <f>VLOOKUP(C251,PROTOKOŁY!$B$2:$D$300,3,FALSE)</f>
        <v>Puszczykowo1.</v>
      </c>
      <c r="E251" s="32">
        <f t="shared" si="13"/>
        <v>6.4999999999999996E-6</v>
      </c>
      <c r="O251" s="46">
        <f t="shared" si="14"/>
        <v>2.5699999999999998E-5</v>
      </c>
      <c r="P251" s="44">
        <f>PROTOKOŁY!B249</f>
        <v>0</v>
      </c>
      <c r="R251" s="49">
        <f>PROTOKOŁY!P249</f>
        <v>0</v>
      </c>
      <c r="S251" s="49">
        <f t="shared" si="15"/>
        <v>0</v>
      </c>
      <c r="T251" s="44">
        <v>2.5699999999999998E-5</v>
      </c>
      <c r="U251" s="50">
        <v>248</v>
      </c>
    </row>
    <row r="252" spans="2:21">
      <c r="B252" s="29">
        <v>249</v>
      </c>
      <c r="C252" s="40" t="str">
        <f t="shared" si="12"/>
        <v>SZKOŁA</v>
      </c>
      <c r="D252" s="51" t="str">
        <f>VLOOKUP(C252,PROTOKOŁY!$B$2:$D$300,3,FALSE)</f>
        <v>Puszczykowo1.</v>
      </c>
      <c r="E252" s="32">
        <f t="shared" si="13"/>
        <v>5.7999999999999995E-6</v>
      </c>
      <c r="O252" s="46">
        <f t="shared" si="14"/>
        <v>2.58E-5</v>
      </c>
      <c r="P252" s="44">
        <f>PROTOKOŁY!B250</f>
        <v>0</v>
      </c>
      <c r="R252" s="49">
        <f>PROTOKOŁY!P250</f>
        <v>0</v>
      </c>
      <c r="S252" s="49">
        <f t="shared" si="15"/>
        <v>0</v>
      </c>
      <c r="T252" s="44">
        <v>2.58E-5</v>
      </c>
      <c r="U252" s="50">
        <v>249</v>
      </c>
    </row>
    <row r="253" spans="2:21">
      <c r="B253" s="29">
        <v>250</v>
      </c>
      <c r="C253" s="40" t="str">
        <f t="shared" si="12"/>
        <v>SZKOŁA</v>
      </c>
      <c r="D253" s="51" t="str">
        <f>VLOOKUP(C253,PROTOKOŁY!$B$2:$D$300,3,FALSE)</f>
        <v>Puszczykowo1.</v>
      </c>
      <c r="E253" s="32">
        <f t="shared" si="13"/>
        <v>5.0999999999999995E-6</v>
      </c>
      <c r="O253" s="46">
        <f t="shared" si="14"/>
        <v>2.5899999999999999E-5</v>
      </c>
      <c r="P253" s="44">
        <f>PROTOKOŁY!B251</f>
        <v>0</v>
      </c>
      <c r="R253" s="49">
        <f>PROTOKOŁY!P251</f>
        <v>0</v>
      </c>
      <c r="S253" s="49">
        <f t="shared" si="15"/>
        <v>0</v>
      </c>
      <c r="T253" s="44">
        <v>2.5899999999999999E-5</v>
      </c>
      <c r="U253" s="50">
        <v>250</v>
      </c>
    </row>
    <row r="254" spans="2:21">
      <c r="B254" s="29">
        <v>251</v>
      </c>
      <c r="C254" s="40" t="str">
        <f t="shared" si="12"/>
        <v>SZKOŁA</v>
      </c>
      <c r="D254" s="51" t="str">
        <f>VLOOKUP(C254,PROTOKOŁY!$B$2:$D$300,3,FALSE)</f>
        <v>Puszczykowo1.</v>
      </c>
      <c r="E254" s="32">
        <f t="shared" si="13"/>
        <v>4.3999999999999994E-6</v>
      </c>
      <c r="O254" s="46">
        <f t="shared" si="14"/>
        <v>2.5999999999999998E-5</v>
      </c>
      <c r="P254" s="44">
        <f>PROTOKOŁY!B252</f>
        <v>0</v>
      </c>
      <c r="R254" s="49">
        <f>PROTOKOŁY!P252</f>
        <v>0</v>
      </c>
      <c r="S254" s="49">
        <f t="shared" si="15"/>
        <v>0</v>
      </c>
      <c r="T254" s="44">
        <v>2.5999999999999998E-5</v>
      </c>
      <c r="U254" s="50">
        <v>251</v>
      </c>
    </row>
    <row r="255" spans="2:21">
      <c r="B255" s="29">
        <v>252</v>
      </c>
      <c r="C255" s="40" t="str">
        <f t="shared" si="12"/>
        <v>SZKOŁA</v>
      </c>
      <c r="D255" s="51" t="str">
        <f>VLOOKUP(C255,PROTOKOŁY!$B$2:$D$300,3,FALSE)</f>
        <v>Puszczykowo1.</v>
      </c>
      <c r="E255" s="32">
        <f t="shared" si="13"/>
        <v>3.7000000000000002E-6</v>
      </c>
      <c r="O255" s="46">
        <f t="shared" si="14"/>
        <v>2.6100000000000001E-5</v>
      </c>
      <c r="P255" s="44">
        <f>PROTOKOŁY!B253</f>
        <v>0</v>
      </c>
      <c r="R255" s="49">
        <f>PROTOKOŁY!P253</f>
        <v>0</v>
      </c>
      <c r="S255" s="49">
        <f t="shared" si="15"/>
        <v>0</v>
      </c>
      <c r="T255" s="44">
        <v>2.6100000000000001E-5</v>
      </c>
      <c r="U255" s="50">
        <v>252</v>
      </c>
    </row>
    <row r="256" spans="2:21">
      <c r="B256" s="29">
        <v>253</v>
      </c>
      <c r="C256" s="40" t="str">
        <f t="shared" si="12"/>
        <v>SZKOŁA</v>
      </c>
      <c r="D256" s="51" t="str">
        <f>VLOOKUP(C256,PROTOKOŁY!$B$2:$D$300,3,FALSE)</f>
        <v>Puszczykowo1.</v>
      </c>
      <c r="E256" s="32">
        <f t="shared" si="13"/>
        <v>3.0000000000000001E-6</v>
      </c>
      <c r="O256" s="46">
        <f t="shared" si="14"/>
        <v>2.62E-5</v>
      </c>
      <c r="P256" s="44">
        <f>PROTOKOŁY!B254</f>
        <v>0</v>
      </c>
      <c r="R256" s="49">
        <f>PROTOKOŁY!P254</f>
        <v>0</v>
      </c>
      <c r="S256" s="49">
        <f t="shared" si="15"/>
        <v>0</v>
      </c>
      <c r="T256" s="44">
        <v>2.62E-5</v>
      </c>
      <c r="U256" s="50">
        <v>253</v>
      </c>
    </row>
    <row r="257" spans="2:21">
      <c r="B257" s="29">
        <v>254</v>
      </c>
      <c r="C257" s="40">
        <f t="shared" si="12"/>
        <v>0</v>
      </c>
      <c r="D257" s="51" t="e">
        <f>VLOOKUP(C257,PROTOKOŁY!$B$2:$D$300,3,FALSE)</f>
        <v>#N/A</v>
      </c>
      <c r="E257" s="32">
        <f t="shared" si="13"/>
        <v>2.9000000000000002E-6</v>
      </c>
      <c r="O257" s="46">
        <f t="shared" si="14"/>
        <v>2.6299999999999999E-5</v>
      </c>
      <c r="P257" s="44">
        <f>PROTOKOŁY!B255</f>
        <v>0</v>
      </c>
      <c r="R257" s="49">
        <f>PROTOKOŁY!P255</f>
        <v>0</v>
      </c>
      <c r="S257" s="49">
        <f t="shared" si="15"/>
        <v>0</v>
      </c>
      <c r="T257" s="44">
        <v>2.6299999999999999E-5</v>
      </c>
      <c r="U257" s="50">
        <v>254</v>
      </c>
    </row>
    <row r="258" spans="2:21">
      <c r="B258" s="29">
        <v>255</v>
      </c>
      <c r="C258" s="40" t="str">
        <f t="shared" si="12"/>
        <v>SZKOŁA</v>
      </c>
      <c r="D258" s="51" t="str">
        <f>VLOOKUP(C258,PROTOKOŁY!$B$2:$D$300,3,FALSE)</f>
        <v>Puszczykowo1.</v>
      </c>
      <c r="E258" s="32">
        <f t="shared" si="13"/>
        <v>2.3E-6</v>
      </c>
      <c r="O258" s="46">
        <f t="shared" si="14"/>
        <v>2.6399999999999998E-5</v>
      </c>
      <c r="P258" s="44">
        <f>PROTOKOŁY!B256</f>
        <v>0</v>
      </c>
      <c r="R258" s="49">
        <f>PROTOKOŁY!P256</f>
        <v>0</v>
      </c>
      <c r="S258" s="49">
        <f t="shared" si="15"/>
        <v>0</v>
      </c>
      <c r="T258" s="44">
        <v>2.6399999999999998E-5</v>
      </c>
      <c r="U258" s="50">
        <v>255</v>
      </c>
    </row>
    <row r="259" spans="2:21">
      <c r="B259" s="29">
        <v>256</v>
      </c>
      <c r="C259" s="40">
        <f t="shared" si="12"/>
        <v>0</v>
      </c>
      <c r="D259" s="51" t="e">
        <f>VLOOKUP(C259,PROTOKOŁY!$B$2:$D$300,3,FALSE)</f>
        <v>#N/A</v>
      </c>
      <c r="E259" s="32">
        <f t="shared" si="13"/>
        <v>2.2000000000000001E-6</v>
      </c>
      <c r="O259" s="46">
        <f t="shared" si="14"/>
        <v>2.65E-5</v>
      </c>
      <c r="P259" s="44">
        <f>PROTOKOŁY!B257</f>
        <v>0</v>
      </c>
      <c r="R259" s="49">
        <f>PROTOKOŁY!P257</f>
        <v>0</v>
      </c>
      <c r="S259" s="49">
        <f t="shared" si="15"/>
        <v>0</v>
      </c>
      <c r="T259" s="44">
        <v>2.65E-5</v>
      </c>
      <c r="U259" s="50">
        <v>256</v>
      </c>
    </row>
    <row r="260" spans="2:21">
      <c r="B260" s="29">
        <v>257</v>
      </c>
      <c r="C260" s="40" t="str">
        <f t="shared" si="12"/>
        <v>SZKOŁA</v>
      </c>
      <c r="D260" s="51" t="str">
        <f>VLOOKUP(C260,PROTOKOŁY!$B$2:$D$300,3,FALSE)</f>
        <v>Puszczykowo1.</v>
      </c>
      <c r="E260" s="32">
        <f t="shared" si="13"/>
        <v>1.5999999999999999E-6</v>
      </c>
      <c r="O260" s="46">
        <f t="shared" si="14"/>
        <v>2.6599999999999999E-5</v>
      </c>
      <c r="P260" s="44">
        <f>PROTOKOŁY!B258</f>
        <v>0</v>
      </c>
      <c r="R260" s="49">
        <f>PROTOKOŁY!P258</f>
        <v>0</v>
      </c>
      <c r="S260" s="49">
        <f t="shared" si="15"/>
        <v>0</v>
      </c>
      <c r="T260" s="44">
        <v>2.6599999999999999E-5</v>
      </c>
      <c r="U260" s="50">
        <v>257</v>
      </c>
    </row>
    <row r="261" spans="2:21">
      <c r="S261" s="49"/>
    </row>
    <row r="262" spans="2:21">
      <c r="S262" s="49"/>
    </row>
    <row r="263" spans="2:21">
      <c r="S263" s="49"/>
    </row>
    <row r="264" spans="2:21">
      <c r="S264" s="49"/>
    </row>
    <row r="265" spans="2:21">
      <c r="S265" s="49"/>
    </row>
    <row r="266" spans="2:21">
      <c r="S266" s="49"/>
    </row>
    <row r="267" spans="2:21">
      <c r="S267" s="49"/>
    </row>
    <row r="268" spans="2:21">
      <c r="S268" s="49"/>
    </row>
    <row r="269" spans="2:21">
      <c r="S269" s="49"/>
    </row>
    <row r="270" spans="2:21">
      <c r="S270" s="49"/>
    </row>
    <row r="271" spans="2:21">
      <c r="S271" s="49"/>
    </row>
    <row r="272" spans="2:21">
      <c r="S272" s="49"/>
    </row>
    <row r="273" spans="19:19">
      <c r="S273" s="49"/>
    </row>
    <row r="274" spans="19:19">
      <c r="S274" s="49"/>
    </row>
    <row r="275" spans="19:19">
      <c r="S275" s="49"/>
    </row>
    <row r="276" spans="19:19">
      <c r="S276" s="49"/>
    </row>
    <row r="277" spans="19:19">
      <c r="S277" s="49"/>
    </row>
    <row r="278" spans="19:19">
      <c r="S278" s="49"/>
    </row>
    <row r="279" spans="19:19">
      <c r="S279" s="49"/>
    </row>
    <row r="280" spans="19:19">
      <c r="S280" s="49"/>
    </row>
    <row r="281" spans="19:19">
      <c r="S281" s="49"/>
    </row>
    <row r="282" spans="19:19">
      <c r="S282" s="49"/>
    </row>
    <row r="283" spans="19:19">
      <c r="S283" s="49"/>
    </row>
    <row r="284" spans="19:19">
      <c r="S284" s="49"/>
    </row>
    <row r="285" spans="19:19">
      <c r="S285" s="49"/>
    </row>
    <row r="286" spans="19:19">
      <c r="S286" s="49"/>
    </row>
    <row r="287" spans="19:19">
      <c r="S287" s="49"/>
    </row>
    <row r="288" spans="19:19">
      <c r="S288" s="49"/>
    </row>
    <row r="289" spans="19:19">
      <c r="S289" s="49"/>
    </row>
    <row r="290" spans="19:19">
      <c r="S290" s="49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8"/>
  <sheetViews>
    <sheetView workbookViewId="0">
      <pane ySplit="570" activePane="bottomLeft"/>
      <selection activeCell="H70" sqref="H70"/>
      <selection pane="bottomLeft" activeCell="Q8" sqref="Q8"/>
    </sheetView>
  </sheetViews>
  <sheetFormatPr defaultRowHeight="15"/>
  <cols>
    <col min="1" max="1" width="4.5703125" style="65" customWidth="1"/>
    <col min="2" max="2" width="26.7109375" style="75" customWidth="1"/>
    <col min="3" max="3" width="7.28515625" style="80" customWidth="1"/>
    <col min="4" max="4" width="20.140625" style="75" customWidth="1"/>
    <col min="5" max="5" width="17.28515625" style="75" customWidth="1"/>
    <col min="6" max="6" width="8.140625" style="66" customWidth="1"/>
    <col min="7" max="7" width="5.7109375" style="58" customWidth="1"/>
    <col min="8" max="8" width="7.85546875" style="66" customWidth="1"/>
    <col min="9" max="9" width="5.7109375" style="58" customWidth="1"/>
    <col min="10" max="10" width="8" style="66" customWidth="1"/>
    <col min="11" max="11" width="5.7109375" style="58" customWidth="1"/>
    <col min="12" max="12" width="7.85546875" style="66" customWidth="1"/>
    <col min="13" max="13" width="5.7109375" style="58" customWidth="1"/>
    <col min="14" max="14" width="8.28515625" style="66" customWidth="1"/>
    <col min="15" max="15" width="6.85546875" style="58" customWidth="1"/>
    <col min="16" max="16" width="11.140625" style="59" customWidth="1"/>
    <col min="17" max="17" width="18.42578125" style="59" customWidth="1"/>
    <col min="18" max="18" width="86.85546875" style="65" customWidth="1"/>
    <col min="19" max="16384" width="9.140625" style="56"/>
  </cols>
  <sheetData>
    <row r="1" spans="1:20" s="54" customFormat="1">
      <c r="A1" s="53" t="s">
        <v>22</v>
      </c>
      <c r="B1" s="74" t="s">
        <v>0</v>
      </c>
      <c r="C1" s="78" t="s">
        <v>1</v>
      </c>
      <c r="D1" s="74" t="s">
        <v>2</v>
      </c>
      <c r="E1" s="74" t="s">
        <v>23</v>
      </c>
      <c r="F1" s="55">
        <v>60</v>
      </c>
      <c r="G1" s="53" t="s">
        <v>6</v>
      </c>
      <c r="H1" s="55" t="s">
        <v>3</v>
      </c>
      <c r="I1" s="53" t="s">
        <v>7</v>
      </c>
      <c r="J1" s="55" t="s">
        <v>4</v>
      </c>
      <c r="K1" s="53" t="s">
        <v>7</v>
      </c>
      <c r="L1" s="55" t="s">
        <v>5</v>
      </c>
      <c r="M1" s="53" t="s">
        <v>7</v>
      </c>
      <c r="N1" s="55">
        <v>600</v>
      </c>
      <c r="O1" s="53" t="s">
        <v>7</v>
      </c>
      <c r="P1" s="53" t="s">
        <v>8</v>
      </c>
      <c r="Q1" s="53" t="s">
        <v>21</v>
      </c>
      <c r="R1" s="53" t="s">
        <v>10</v>
      </c>
    </row>
    <row r="2" spans="1:20" ht="15.75">
      <c r="A2" s="82"/>
      <c r="B2" s="102" t="s">
        <v>24</v>
      </c>
      <c r="C2" s="103">
        <v>2002</v>
      </c>
      <c r="D2" s="102" t="s">
        <v>25</v>
      </c>
      <c r="E2" s="102" t="s">
        <v>26</v>
      </c>
      <c r="F2" s="104">
        <v>8.8000000000000007</v>
      </c>
      <c r="G2" s="58">
        <f>VLOOKUP(S2,TABELA!B$1:O$202,14)</f>
        <v>96</v>
      </c>
      <c r="H2" s="104">
        <v>3.94</v>
      </c>
      <c r="I2" s="58">
        <f>VLOOKUP(H2,TABELA!J$1:O$202,6)</f>
        <v>52</v>
      </c>
      <c r="J2" s="57"/>
      <c r="K2" s="58">
        <f>VLOOKUP(J2,TABELA!H$1:O$202,8)</f>
        <v>0</v>
      </c>
      <c r="L2" s="104">
        <v>24</v>
      </c>
      <c r="M2" s="58">
        <f>VLOOKUP(L2,TABELA!N$1:O$202,2)</f>
        <v>32</v>
      </c>
      <c r="N2" s="104">
        <v>206.2</v>
      </c>
      <c r="O2" s="58">
        <f>VLOOKUP(T2,TABELA!E$1:O$202,11)</f>
        <v>62</v>
      </c>
      <c r="P2" s="59">
        <f t="shared" ref="P2:P7" si="0">G2+I2+K2+M2+O2</f>
        <v>242</v>
      </c>
      <c r="R2" s="60">
        <v>1</v>
      </c>
      <c r="S2" s="56">
        <f t="shared" ref="S2:S65" si="1">-F2</f>
        <v>-8.8000000000000007</v>
      </c>
      <c r="T2" s="56">
        <f t="shared" ref="T2:T65" si="2">-N2</f>
        <v>-206.2</v>
      </c>
    </row>
    <row r="3" spans="1:20" ht="15.75">
      <c r="A3" s="82"/>
      <c r="B3" s="102" t="s">
        <v>27</v>
      </c>
      <c r="C3" s="103">
        <v>2004</v>
      </c>
      <c r="D3" s="102" t="s">
        <v>25</v>
      </c>
      <c r="E3" s="102" t="s">
        <v>26</v>
      </c>
      <c r="F3" s="104">
        <v>10.5</v>
      </c>
      <c r="G3" s="58">
        <f>VLOOKUP(S3,TABELA!B$1:O$202,14)</f>
        <v>36</v>
      </c>
      <c r="H3" s="104">
        <v>3.5</v>
      </c>
      <c r="I3" s="58">
        <f>VLOOKUP(H3,TABELA!J$1:O$202,6)</f>
        <v>37</v>
      </c>
      <c r="J3" s="57"/>
      <c r="K3" s="58">
        <f>VLOOKUP(J3,TABELA!H$1:O$202,8)</f>
        <v>0</v>
      </c>
      <c r="L3" s="104">
        <v>29</v>
      </c>
      <c r="M3" s="58">
        <f>VLOOKUP(L3,TABELA!N$1:O$202,2)</f>
        <v>44</v>
      </c>
      <c r="N3" s="104">
        <v>224.5</v>
      </c>
      <c r="O3" s="58">
        <f>VLOOKUP(T3,TABELA!E$1:O$202,11)</f>
        <v>29</v>
      </c>
      <c r="P3" s="59">
        <f t="shared" si="0"/>
        <v>146</v>
      </c>
      <c r="R3" s="60">
        <v>2</v>
      </c>
      <c r="S3" s="56">
        <f t="shared" si="1"/>
        <v>-10.5</v>
      </c>
      <c r="T3" s="56">
        <f t="shared" si="2"/>
        <v>-224.5</v>
      </c>
    </row>
    <row r="4" spans="1:20" ht="15.75">
      <c r="A4" s="82"/>
      <c r="B4" s="102" t="s">
        <v>28</v>
      </c>
      <c r="C4" s="103">
        <v>2002</v>
      </c>
      <c r="D4" s="102" t="s">
        <v>25</v>
      </c>
      <c r="E4" s="102" t="s">
        <v>26</v>
      </c>
      <c r="F4" s="104">
        <v>9.6999999999999993</v>
      </c>
      <c r="G4" s="58">
        <f>VLOOKUP(S4,TABELA!B$1:O$202,14)</f>
        <v>61</v>
      </c>
      <c r="H4" s="104">
        <v>3.74</v>
      </c>
      <c r="I4" s="58">
        <f>VLOOKUP(H4,TABELA!J$1:O$202,6)</f>
        <v>45</v>
      </c>
      <c r="J4" s="57"/>
      <c r="K4" s="58">
        <f>VLOOKUP(J4,TABELA!H$1:O$202,8)</f>
        <v>0</v>
      </c>
      <c r="L4" s="104">
        <v>29</v>
      </c>
      <c r="M4" s="58">
        <f>VLOOKUP(L4,TABELA!N$1:O$202,2)</f>
        <v>44</v>
      </c>
      <c r="N4" s="104">
        <v>227.2</v>
      </c>
      <c r="O4" s="58">
        <f>VLOOKUP(T4,TABELA!E$1:O$202,11)</f>
        <v>24</v>
      </c>
      <c r="P4" s="59">
        <f t="shared" si="0"/>
        <v>174</v>
      </c>
      <c r="R4" s="60">
        <v>3</v>
      </c>
      <c r="S4" s="56">
        <f t="shared" si="1"/>
        <v>-9.6999999999999993</v>
      </c>
      <c r="T4" s="56">
        <f t="shared" si="2"/>
        <v>-227.2</v>
      </c>
    </row>
    <row r="5" spans="1:20" ht="15.75">
      <c r="A5" s="82"/>
      <c r="B5" s="102" t="s">
        <v>29</v>
      </c>
      <c r="C5" s="103">
        <v>2002</v>
      </c>
      <c r="D5" s="102" t="s">
        <v>25</v>
      </c>
      <c r="E5" s="102" t="s">
        <v>26</v>
      </c>
      <c r="F5" s="104">
        <v>9.6999999999999993</v>
      </c>
      <c r="G5" s="58">
        <f>VLOOKUP(S5,TABELA!B$1:O$202,14)</f>
        <v>61</v>
      </c>
      <c r="H5" s="104">
        <v>3.9</v>
      </c>
      <c r="I5" s="58">
        <f>VLOOKUP(H5,TABELA!J$1:O$202,6)</f>
        <v>50</v>
      </c>
      <c r="J5" s="57"/>
      <c r="K5" s="58">
        <f>VLOOKUP(J5,TABELA!H$1:O$202,8)</f>
        <v>0</v>
      </c>
      <c r="L5" s="104">
        <v>28</v>
      </c>
      <c r="M5" s="58">
        <f>VLOOKUP(L5,TABELA!N$1:O$202,2)</f>
        <v>41</v>
      </c>
      <c r="N5" s="104">
        <v>229.7</v>
      </c>
      <c r="O5" s="58">
        <f>VLOOKUP(T5,TABELA!E$1:O$202,11)</f>
        <v>20</v>
      </c>
      <c r="P5" s="59">
        <f t="shared" si="0"/>
        <v>172</v>
      </c>
      <c r="R5" s="60">
        <v>4</v>
      </c>
      <c r="S5" s="56">
        <f t="shared" si="1"/>
        <v>-9.6999999999999993</v>
      </c>
      <c r="T5" s="56">
        <f t="shared" si="2"/>
        <v>-229.7</v>
      </c>
    </row>
    <row r="6" spans="1:20" ht="15.75">
      <c r="A6" s="82"/>
      <c r="B6" s="102" t="s">
        <v>30</v>
      </c>
      <c r="C6" s="103">
        <v>2003</v>
      </c>
      <c r="D6" s="102" t="s">
        <v>25</v>
      </c>
      <c r="E6" s="102" t="s">
        <v>26</v>
      </c>
      <c r="F6" s="104">
        <v>9.8000000000000007</v>
      </c>
      <c r="G6" s="58">
        <f>VLOOKUP(S6,TABELA!B$1:O$202,14)</f>
        <v>58</v>
      </c>
      <c r="H6" s="104">
        <v>3.58</v>
      </c>
      <c r="I6" s="58">
        <f>VLOOKUP(H6,TABELA!J$1:O$202,6)</f>
        <v>40</v>
      </c>
      <c r="J6" s="57"/>
      <c r="K6" s="58">
        <f>VLOOKUP(J6,TABELA!H$1:O$202,8)</f>
        <v>0</v>
      </c>
      <c r="L6" s="104">
        <v>35.5</v>
      </c>
      <c r="M6" s="58">
        <f>VLOOKUP(L6,TABELA!N$1:O$202,2)</f>
        <v>61</v>
      </c>
      <c r="N6" s="104">
        <v>225</v>
      </c>
      <c r="O6" s="58">
        <f>VLOOKUP(T6,TABELA!E$1:O$202,11)</f>
        <v>28</v>
      </c>
      <c r="P6" s="59">
        <f t="shared" si="0"/>
        <v>187</v>
      </c>
      <c r="R6" s="60">
        <v>5</v>
      </c>
      <c r="S6" s="56">
        <f t="shared" si="1"/>
        <v>-9.8000000000000007</v>
      </c>
      <c r="T6" s="56">
        <f t="shared" si="2"/>
        <v>-225</v>
      </c>
    </row>
    <row r="7" spans="1:20" ht="15.75">
      <c r="A7" s="82"/>
      <c r="B7" s="102" t="s">
        <v>31</v>
      </c>
      <c r="C7" s="103">
        <v>2004</v>
      </c>
      <c r="D7" s="102" t="s">
        <v>25</v>
      </c>
      <c r="E7" s="102" t="s">
        <v>26</v>
      </c>
      <c r="F7" s="104">
        <v>9.6</v>
      </c>
      <c r="G7" s="58">
        <f>VLOOKUP(S7,TABELA!B$1:O$202,14)</f>
        <v>65</v>
      </c>
      <c r="H7" s="104">
        <v>3.48</v>
      </c>
      <c r="I7" s="58">
        <f>VLOOKUP(H7,TABELA!J$1:O$202,6)</f>
        <v>36</v>
      </c>
      <c r="J7" s="57"/>
      <c r="K7" s="58">
        <f>VLOOKUP(J7,TABELA!H$1:O$202,8)</f>
        <v>0</v>
      </c>
      <c r="L7" s="104">
        <v>32</v>
      </c>
      <c r="M7" s="58">
        <f>VLOOKUP(L7,TABELA!N$1:O$202,2)</f>
        <v>52</v>
      </c>
      <c r="N7" s="104">
        <v>211.2</v>
      </c>
      <c r="O7" s="58">
        <f>VLOOKUP(T7,TABELA!E$1:O$202,11)</f>
        <v>53</v>
      </c>
      <c r="P7" s="59">
        <f t="shared" si="0"/>
        <v>206</v>
      </c>
      <c r="R7" s="60">
        <v>6</v>
      </c>
      <c r="S7" s="56">
        <f t="shared" si="1"/>
        <v>-9.6</v>
      </c>
      <c r="T7" s="56">
        <f t="shared" si="2"/>
        <v>-211.2</v>
      </c>
    </row>
    <row r="8" spans="1:20" s="62" customFormat="1" ht="15.75">
      <c r="A8" s="90"/>
      <c r="B8" s="105" t="s">
        <v>32</v>
      </c>
      <c r="C8" s="106"/>
      <c r="D8" s="107" t="s">
        <v>25</v>
      </c>
      <c r="E8" s="107" t="s">
        <v>26</v>
      </c>
      <c r="F8" s="28"/>
      <c r="G8" s="58">
        <f>VLOOKUP(S8,TABELA!B$1:O$202,14)</f>
        <v>0</v>
      </c>
      <c r="H8" s="28"/>
      <c r="I8" s="58">
        <f>VLOOKUP(H8,TABELA!J$1:O$202,6)</f>
        <v>0</v>
      </c>
      <c r="J8" s="63"/>
      <c r="K8" s="58">
        <f>VLOOKUP(J8,TABELA!H$1:O$202,8)</f>
        <v>0</v>
      </c>
      <c r="L8" s="28"/>
      <c r="M8" s="58">
        <f>VLOOKUP(L8,TABELA!N$1:O$202,2)</f>
        <v>0</v>
      </c>
      <c r="N8" s="28"/>
      <c r="O8" s="58">
        <f>VLOOKUP(T8,TABELA!E$1:O$202,11)</f>
        <v>0</v>
      </c>
      <c r="P8" s="64"/>
      <c r="Q8" s="64">
        <f>LARGE(P2:P7,1)+LARGE(P2:P7,2)+LARGE(P2:P7,3)+LARGE(P2:P7,4)+LARGE(P2:P7,5)</f>
        <v>981</v>
      </c>
      <c r="R8" s="60">
        <v>7</v>
      </c>
      <c r="S8" s="62">
        <f t="shared" si="1"/>
        <v>0</v>
      </c>
      <c r="T8" s="62">
        <f t="shared" si="2"/>
        <v>0</v>
      </c>
    </row>
    <row r="9" spans="1:20" ht="15.75">
      <c r="A9" s="86"/>
      <c r="B9" s="102" t="s">
        <v>33</v>
      </c>
      <c r="C9" s="103">
        <v>2004</v>
      </c>
      <c r="D9" s="102" t="s">
        <v>34</v>
      </c>
      <c r="E9" s="102" t="s">
        <v>26</v>
      </c>
      <c r="F9" s="104">
        <v>10</v>
      </c>
      <c r="G9" s="58">
        <f>VLOOKUP(S9,TABELA!B$1:O$202,14)</f>
        <v>51</v>
      </c>
      <c r="H9" s="104">
        <v>3.28</v>
      </c>
      <c r="I9" s="58">
        <f>VLOOKUP(H9,TABELA!J$1:O$202,6)</f>
        <v>30</v>
      </c>
      <c r="J9" s="57"/>
      <c r="K9" s="58">
        <f>VLOOKUP(J9,TABELA!H$1:O$202,8)</f>
        <v>0</v>
      </c>
      <c r="L9" s="104">
        <v>24</v>
      </c>
      <c r="M9" s="58">
        <f>VLOOKUP(L9,TABELA!N$1:O$202,2)</f>
        <v>32</v>
      </c>
      <c r="N9" s="104">
        <v>220.5</v>
      </c>
      <c r="O9" s="58">
        <f>VLOOKUP(T9,TABELA!E$1:O$202,11)</f>
        <v>36</v>
      </c>
      <c r="P9" s="59">
        <f t="shared" ref="P9:P14" si="3">G9+I9+K9+M9+O9</f>
        <v>149</v>
      </c>
      <c r="R9" s="60">
        <v>8</v>
      </c>
      <c r="S9" s="56">
        <f t="shared" si="1"/>
        <v>-10</v>
      </c>
      <c r="T9" s="56">
        <f t="shared" si="2"/>
        <v>-220.5</v>
      </c>
    </row>
    <row r="10" spans="1:20" ht="15.75">
      <c r="A10" s="86"/>
      <c r="B10" s="102" t="s">
        <v>35</v>
      </c>
      <c r="C10" s="103">
        <v>2002</v>
      </c>
      <c r="D10" s="102" t="s">
        <v>34</v>
      </c>
      <c r="E10" s="102" t="s">
        <v>26</v>
      </c>
      <c r="F10" s="104">
        <v>9.1</v>
      </c>
      <c r="G10" s="58">
        <f>VLOOKUP(S10,TABELA!B$1:O$202,14)</f>
        <v>84</v>
      </c>
      <c r="H10" s="104">
        <v>3.91</v>
      </c>
      <c r="I10" s="58">
        <f>VLOOKUP(H10,TABELA!J$1:O$202,6)</f>
        <v>51</v>
      </c>
      <c r="J10" s="57"/>
      <c r="K10" s="58">
        <f>VLOOKUP(J10,TABELA!H$1:O$202,8)</f>
        <v>0</v>
      </c>
      <c r="L10" s="104">
        <v>29</v>
      </c>
      <c r="M10" s="58">
        <f>VLOOKUP(L10,TABELA!N$1:O$202,2)</f>
        <v>44</v>
      </c>
      <c r="N10" s="104">
        <v>210.1</v>
      </c>
      <c r="O10" s="58">
        <f>VLOOKUP(T10,TABELA!E$1:O$202,11)</f>
        <v>55</v>
      </c>
      <c r="P10" s="59">
        <f t="shared" si="3"/>
        <v>234</v>
      </c>
      <c r="R10" s="60">
        <v>9</v>
      </c>
      <c r="S10" s="56">
        <f t="shared" si="1"/>
        <v>-9.1</v>
      </c>
      <c r="T10" s="56">
        <f t="shared" si="2"/>
        <v>-210.1</v>
      </c>
    </row>
    <row r="11" spans="1:20" ht="15.75">
      <c r="A11" s="86"/>
      <c r="B11" s="102" t="s">
        <v>36</v>
      </c>
      <c r="C11" s="103">
        <v>2002</v>
      </c>
      <c r="D11" s="102" t="s">
        <v>34</v>
      </c>
      <c r="E11" s="102" t="s">
        <v>26</v>
      </c>
      <c r="F11" s="104">
        <v>9.1999999999999993</v>
      </c>
      <c r="G11" s="58">
        <f>VLOOKUP(S11,TABELA!B$1:O$202,14)</f>
        <v>80</v>
      </c>
      <c r="H11" s="104">
        <v>3.82</v>
      </c>
      <c r="I11" s="58">
        <f>VLOOKUP(H11,TABELA!J$1:O$202,6)</f>
        <v>48</v>
      </c>
      <c r="J11" s="57"/>
      <c r="K11" s="58">
        <f>VLOOKUP(J11,TABELA!H$1:O$202,8)</f>
        <v>0</v>
      </c>
      <c r="L11" s="104">
        <v>24</v>
      </c>
      <c r="M11" s="58">
        <f>VLOOKUP(L11,TABELA!N$1:O$202,2)</f>
        <v>32</v>
      </c>
      <c r="N11" s="104">
        <v>212.7</v>
      </c>
      <c r="O11" s="58">
        <f>VLOOKUP(T11,TABELA!E$1:O$202,11)</f>
        <v>51</v>
      </c>
      <c r="P11" s="59">
        <f t="shared" si="3"/>
        <v>211</v>
      </c>
      <c r="R11" s="60">
        <v>10</v>
      </c>
      <c r="S11" s="56">
        <f t="shared" si="1"/>
        <v>-9.1999999999999993</v>
      </c>
      <c r="T11" s="56">
        <f t="shared" si="2"/>
        <v>-212.7</v>
      </c>
    </row>
    <row r="12" spans="1:20" ht="15.75">
      <c r="A12" s="86"/>
      <c r="B12" s="102" t="s">
        <v>37</v>
      </c>
      <c r="C12" s="103">
        <v>2002</v>
      </c>
      <c r="D12" s="102" t="s">
        <v>34</v>
      </c>
      <c r="E12" s="102" t="s">
        <v>26</v>
      </c>
      <c r="F12" s="104">
        <v>9.8000000000000007</v>
      </c>
      <c r="G12" s="58">
        <f>VLOOKUP(S12,TABELA!B$1:O$202,14)</f>
        <v>58</v>
      </c>
      <c r="H12" s="104">
        <v>4</v>
      </c>
      <c r="I12" s="58">
        <f>VLOOKUP(H12,TABELA!J$1:O$202,6)</f>
        <v>54</v>
      </c>
      <c r="J12" s="57"/>
      <c r="K12" s="58">
        <f>VLOOKUP(J12,TABELA!H$1:O$202,8)</f>
        <v>0</v>
      </c>
      <c r="L12" s="104">
        <v>18.5</v>
      </c>
      <c r="M12" s="58">
        <f>VLOOKUP(L12,TABELA!N$1:O$202,2)</f>
        <v>21</v>
      </c>
      <c r="N12" s="104">
        <v>214.8</v>
      </c>
      <c r="O12" s="58">
        <f>VLOOKUP(T12,TABELA!E$1:O$202,11)</f>
        <v>47</v>
      </c>
      <c r="P12" s="59">
        <f t="shared" si="3"/>
        <v>180</v>
      </c>
      <c r="R12" s="60">
        <v>11</v>
      </c>
      <c r="S12" s="56">
        <f t="shared" si="1"/>
        <v>-9.8000000000000007</v>
      </c>
      <c r="T12" s="56">
        <f t="shared" si="2"/>
        <v>-214.8</v>
      </c>
    </row>
    <row r="13" spans="1:20" ht="15.75">
      <c r="A13" s="86"/>
      <c r="B13" s="102" t="s">
        <v>38</v>
      </c>
      <c r="C13" s="103">
        <v>2003</v>
      </c>
      <c r="D13" s="102" t="s">
        <v>34</v>
      </c>
      <c r="E13" s="102" t="s">
        <v>26</v>
      </c>
      <c r="F13" s="104">
        <v>10.5</v>
      </c>
      <c r="G13" s="58">
        <f>VLOOKUP(S13,TABELA!B$1:O$202,14)</f>
        <v>36</v>
      </c>
      <c r="H13" s="104">
        <v>3.64</v>
      </c>
      <c r="I13" s="58">
        <f>VLOOKUP(H13,TABELA!J$1:O$202,6)</f>
        <v>42</v>
      </c>
      <c r="J13" s="57"/>
      <c r="K13" s="58">
        <f>VLOOKUP(J13,TABELA!H$1:O$202,8)</f>
        <v>0</v>
      </c>
      <c r="L13" s="104">
        <v>19</v>
      </c>
      <c r="M13" s="58">
        <f>VLOOKUP(L13,TABELA!N$1:O$202,2)</f>
        <v>22</v>
      </c>
      <c r="N13" s="104">
        <v>202.9</v>
      </c>
      <c r="O13" s="58">
        <f>VLOOKUP(T13,TABELA!E$1:O$202,11)</f>
        <v>68</v>
      </c>
      <c r="P13" s="59">
        <f t="shared" si="3"/>
        <v>168</v>
      </c>
      <c r="R13" s="60">
        <v>12</v>
      </c>
      <c r="S13" s="56">
        <f t="shared" si="1"/>
        <v>-10.5</v>
      </c>
      <c r="T13" s="56">
        <f t="shared" si="2"/>
        <v>-202.9</v>
      </c>
    </row>
    <row r="14" spans="1:20" ht="15.75">
      <c r="A14" s="86"/>
      <c r="B14" s="102"/>
      <c r="C14" s="103"/>
      <c r="D14" s="102" t="s">
        <v>34</v>
      </c>
      <c r="E14" s="102" t="s">
        <v>26</v>
      </c>
      <c r="F14" s="104"/>
      <c r="G14" s="58">
        <f>VLOOKUP(S14,TABELA!B$1:O$202,14)</f>
        <v>0</v>
      </c>
      <c r="H14" s="104"/>
      <c r="I14" s="58">
        <f>VLOOKUP(H14,TABELA!J$1:O$202,6)</f>
        <v>0</v>
      </c>
      <c r="J14" s="57"/>
      <c r="K14" s="58">
        <f>VLOOKUP(J14,TABELA!H$1:O$202,8)</f>
        <v>0</v>
      </c>
      <c r="L14" s="104"/>
      <c r="M14" s="58">
        <f>VLOOKUP(L14,TABELA!N$1:O$202,2)</f>
        <v>0</v>
      </c>
      <c r="N14" s="104"/>
      <c r="O14" s="58">
        <f>VLOOKUP(T14,TABELA!E$1:O$202,11)</f>
        <v>0</v>
      </c>
      <c r="P14" s="59">
        <f t="shared" si="3"/>
        <v>0</v>
      </c>
      <c r="R14" s="60">
        <v>13</v>
      </c>
      <c r="S14" s="56">
        <f t="shared" si="1"/>
        <v>0</v>
      </c>
      <c r="T14" s="56">
        <f t="shared" si="2"/>
        <v>0</v>
      </c>
    </row>
    <row r="15" spans="1:20" s="62" customFormat="1" ht="15.75">
      <c r="A15" s="95"/>
      <c r="B15" s="105" t="s">
        <v>32</v>
      </c>
      <c r="C15" s="106"/>
      <c r="D15" s="107" t="s">
        <v>34</v>
      </c>
      <c r="E15" s="107" t="s">
        <v>26</v>
      </c>
      <c r="F15" s="28"/>
      <c r="G15" s="58">
        <f>VLOOKUP(S15,TABELA!B$1:O$202,14)</f>
        <v>0</v>
      </c>
      <c r="H15" s="28"/>
      <c r="I15" s="58">
        <f>VLOOKUP(H15,TABELA!J$1:O$202,6)</f>
        <v>0</v>
      </c>
      <c r="J15" s="63"/>
      <c r="K15" s="58">
        <f>VLOOKUP(J15,TABELA!H$1:O$202,8)</f>
        <v>0</v>
      </c>
      <c r="L15" s="28"/>
      <c r="M15" s="58">
        <f>VLOOKUP(L15,TABELA!N$1:O$202,2)</f>
        <v>0</v>
      </c>
      <c r="N15" s="28"/>
      <c r="O15" s="58">
        <f>VLOOKUP(T15,TABELA!E$1:O$202,11)</f>
        <v>0</v>
      </c>
      <c r="P15" s="64"/>
      <c r="Q15" s="64">
        <f>LARGE(P9:P14,1)+LARGE(P9:P14,2)+LARGE(P9:P14,3)+LARGE(P9:P14,4)+LARGE(P9:P14,5)</f>
        <v>942</v>
      </c>
      <c r="R15" s="60">
        <v>14</v>
      </c>
      <c r="S15" s="62">
        <f t="shared" si="1"/>
        <v>0</v>
      </c>
      <c r="T15" s="62">
        <f t="shared" si="2"/>
        <v>0</v>
      </c>
    </row>
    <row r="16" spans="1:20" ht="15.75">
      <c r="A16" s="87"/>
      <c r="B16" s="102" t="s">
        <v>39</v>
      </c>
      <c r="C16" s="103">
        <v>2002</v>
      </c>
      <c r="D16" s="102" t="s">
        <v>40</v>
      </c>
      <c r="E16" s="102" t="s">
        <v>41</v>
      </c>
      <c r="F16" s="104">
        <v>9.1</v>
      </c>
      <c r="G16" s="58">
        <f>VLOOKUP(S16,TABELA!B$1:O$202,14)</f>
        <v>84</v>
      </c>
      <c r="H16" s="104">
        <v>3.75</v>
      </c>
      <c r="I16" s="58">
        <f>VLOOKUP(H16,TABELA!J$1:O$202,6)</f>
        <v>45</v>
      </c>
      <c r="J16" s="57"/>
      <c r="K16" s="58">
        <f>VLOOKUP(J16,TABELA!H$1:O$202,8)</f>
        <v>0</v>
      </c>
      <c r="L16" s="104">
        <v>27</v>
      </c>
      <c r="M16" s="58">
        <f>VLOOKUP(L16,TABELA!N$1:O$202,2)</f>
        <v>39</v>
      </c>
      <c r="N16" s="104">
        <v>218.1</v>
      </c>
      <c r="O16" s="58">
        <f>VLOOKUP(T16,TABELA!E$1:O$202,11)</f>
        <v>41</v>
      </c>
      <c r="P16" s="59">
        <f t="shared" ref="P16:P21" si="4">G16+I16+K16+M16+O16</f>
        <v>209</v>
      </c>
      <c r="R16" s="60">
        <v>15</v>
      </c>
      <c r="S16" s="56">
        <f t="shared" si="1"/>
        <v>-9.1</v>
      </c>
      <c r="T16" s="56">
        <f t="shared" si="2"/>
        <v>-218.1</v>
      </c>
    </row>
    <row r="17" spans="1:20" ht="15.75">
      <c r="A17" s="87"/>
      <c r="B17" s="102" t="s">
        <v>42</v>
      </c>
      <c r="C17" s="103">
        <v>2002</v>
      </c>
      <c r="D17" s="102" t="s">
        <v>40</v>
      </c>
      <c r="E17" s="102" t="s">
        <v>41</v>
      </c>
      <c r="F17" s="104">
        <v>9.6</v>
      </c>
      <c r="G17" s="58">
        <f>VLOOKUP(S17,TABELA!B$1:O$202,14)</f>
        <v>65</v>
      </c>
      <c r="H17" s="104">
        <v>3.51</v>
      </c>
      <c r="I17" s="58">
        <f>VLOOKUP(H17,TABELA!J$1:O$202,6)</f>
        <v>37</v>
      </c>
      <c r="J17" s="57"/>
      <c r="K17" s="58">
        <f>VLOOKUP(J17,TABELA!H$1:O$202,8)</f>
        <v>0</v>
      </c>
      <c r="L17" s="104">
        <v>17</v>
      </c>
      <c r="M17" s="58">
        <f>VLOOKUP(L17,TABELA!N$1:O$202,2)</f>
        <v>18</v>
      </c>
      <c r="N17" s="104">
        <v>226.6</v>
      </c>
      <c r="O17" s="58">
        <f>VLOOKUP(T17,TABELA!E$1:O$202,11)</f>
        <v>25</v>
      </c>
      <c r="P17" s="59">
        <f t="shared" si="4"/>
        <v>145</v>
      </c>
      <c r="R17" s="60">
        <v>16</v>
      </c>
      <c r="S17" s="56">
        <f t="shared" si="1"/>
        <v>-9.6</v>
      </c>
      <c r="T17" s="56">
        <f t="shared" si="2"/>
        <v>-226.6</v>
      </c>
    </row>
    <row r="18" spans="1:20" ht="15.75">
      <c r="A18" s="87"/>
      <c r="B18" s="102" t="s">
        <v>43</v>
      </c>
      <c r="C18" s="103">
        <v>2003</v>
      </c>
      <c r="D18" s="102" t="s">
        <v>40</v>
      </c>
      <c r="E18" s="102" t="s">
        <v>41</v>
      </c>
      <c r="F18" s="104">
        <v>10.4</v>
      </c>
      <c r="G18" s="58">
        <f>VLOOKUP(S18,TABELA!B$1:O$202,14)</f>
        <v>39</v>
      </c>
      <c r="H18" s="104">
        <v>3.22</v>
      </c>
      <c r="I18" s="58">
        <f>VLOOKUP(H18,TABELA!J$1:O$202,6)</f>
        <v>28</v>
      </c>
      <c r="J18" s="57"/>
      <c r="K18" s="58">
        <f>VLOOKUP(J18,TABELA!H$1:O$202,8)</f>
        <v>0</v>
      </c>
      <c r="L18" s="104">
        <v>20</v>
      </c>
      <c r="M18" s="58">
        <f>VLOOKUP(L18,TABELA!N$1:O$202,2)</f>
        <v>24</v>
      </c>
      <c r="N18" s="104">
        <v>232.9</v>
      </c>
      <c r="O18" s="58">
        <f>VLOOKUP(T18,TABELA!E$1:O$202,11)</f>
        <v>16</v>
      </c>
      <c r="P18" s="59">
        <f t="shared" si="4"/>
        <v>107</v>
      </c>
      <c r="R18" s="60">
        <v>17</v>
      </c>
      <c r="S18" s="56">
        <f t="shared" si="1"/>
        <v>-10.4</v>
      </c>
      <c r="T18" s="56">
        <f t="shared" si="2"/>
        <v>-232.9</v>
      </c>
    </row>
    <row r="19" spans="1:20" ht="15.75">
      <c r="A19" s="87"/>
      <c r="B19" s="102" t="s">
        <v>44</v>
      </c>
      <c r="C19" s="103">
        <v>2003</v>
      </c>
      <c r="D19" s="102" t="s">
        <v>40</v>
      </c>
      <c r="E19" s="102" t="s">
        <v>41</v>
      </c>
      <c r="F19" s="104">
        <v>9.4</v>
      </c>
      <c r="G19" s="58">
        <f>VLOOKUP(S19,TABELA!B$1:O$202,14)</f>
        <v>72</v>
      </c>
      <c r="H19" s="104">
        <v>3.23</v>
      </c>
      <c r="I19" s="58">
        <f>VLOOKUP(H19,TABELA!J$1:O$202,6)</f>
        <v>28</v>
      </c>
      <c r="J19" s="57"/>
      <c r="K19" s="58">
        <f>VLOOKUP(J19,TABELA!H$1:O$202,8)</f>
        <v>0</v>
      </c>
      <c r="L19" s="104">
        <v>23</v>
      </c>
      <c r="M19" s="58">
        <f>VLOOKUP(L19,TABELA!N$1:O$202,2)</f>
        <v>30</v>
      </c>
      <c r="N19" s="104">
        <v>229.7</v>
      </c>
      <c r="O19" s="58">
        <f>VLOOKUP(T19,TABELA!E$1:O$202,11)</f>
        <v>20</v>
      </c>
      <c r="P19" s="59">
        <f t="shared" si="4"/>
        <v>150</v>
      </c>
      <c r="R19" s="60">
        <v>18</v>
      </c>
      <c r="S19" s="56">
        <f t="shared" si="1"/>
        <v>-9.4</v>
      </c>
      <c r="T19" s="56">
        <f t="shared" si="2"/>
        <v>-229.7</v>
      </c>
    </row>
    <row r="20" spans="1:20" ht="15.75">
      <c r="A20" s="87"/>
      <c r="B20" s="102" t="s">
        <v>45</v>
      </c>
      <c r="C20" s="103">
        <v>2003</v>
      </c>
      <c r="D20" s="102" t="s">
        <v>40</v>
      </c>
      <c r="E20" s="102" t="s">
        <v>41</v>
      </c>
      <c r="F20" s="104">
        <v>10.1</v>
      </c>
      <c r="G20" s="58">
        <f>VLOOKUP(S20,TABELA!B$1:O$202,14)</f>
        <v>48</v>
      </c>
      <c r="H20" s="104">
        <v>3.62</v>
      </c>
      <c r="I20" s="58">
        <f>VLOOKUP(H20,TABELA!J$1:O$202,6)</f>
        <v>41</v>
      </c>
      <c r="J20" s="57"/>
      <c r="K20" s="58">
        <f>VLOOKUP(J20,TABELA!H$1:O$202,8)</f>
        <v>0</v>
      </c>
      <c r="L20" s="104">
        <v>18.5</v>
      </c>
      <c r="M20" s="58">
        <f>VLOOKUP(L20,TABELA!N$1:O$202,2)</f>
        <v>21</v>
      </c>
      <c r="N20" s="104">
        <v>226</v>
      </c>
      <c r="O20" s="58">
        <f>VLOOKUP(T20,TABELA!E$1:O$202,11)</f>
        <v>26</v>
      </c>
      <c r="P20" s="59">
        <f t="shared" si="4"/>
        <v>136</v>
      </c>
      <c r="R20" s="60">
        <v>19</v>
      </c>
      <c r="S20" s="56">
        <f t="shared" si="1"/>
        <v>-10.1</v>
      </c>
      <c r="T20" s="56">
        <f t="shared" si="2"/>
        <v>-226</v>
      </c>
    </row>
    <row r="21" spans="1:20" ht="15.75">
      <c r="A21" s="87"/>
      <c r="B21" s="102"/>
      <c r="C21" s="103"/>
      <c r="D21" s="102" t="s">
        <v>40</v>
      </c>
      <c r="E21" s="102" t="s">
        <v>41</v>
      </c>
      <c r="F21" s="104"/>
      <c r="G21" s="58">
        <f>VLOOKUP(S21,TABELA!B$1:O$202,14)</f>
        <v>0</v>
      </c>
      <c r="H21" s="104"/>
      <c r="I21" s="58">
        <f>VLOOKUP(H21,TABELA!J$1:O$202,6)</f>
        <v>0</v>
      </c>
      <c r="J21" s="57"/>
      <c r="K21" s="58">
        <f>VLOOKUP(J21,TABELA!H$1:O$202,8)</f>
        <v>0</v>
      </c>
      <c r="L21" s="104"/>
      <c r="M21" s="58">
        <f>VLOOKUP(L21,TABELA!N$1:O$202,2)</f>
        <v>0</v>
      </c>
      <c r="N21" s="104"/>
      <c r="O21" s="58">
        <f>VLOOKUP(T21,TABELA!E$1:O$202,11)</f>
        <v>0</v>
      </c>
      <c r="P21" s="59">
        <f t="shared" si="4"/>
        <v>0</v>
      </c>
      <c r="R21" s="60">
        <v>20</v>
      </c>
      <c r="S21" s="56">
        <f t="shared" si="1"/>
        <v>0</v>
      </c>
      <c r="T21" s="56">
        <f t="shared" si="2"/>
        <v>0</v>
      </c>
    </row>
    <row r="22" spans="1:20" s="62" customFormat="1" ht="15.75">
      <c r="A22" s="96"/>
      <c r="B22" s="105" t="s">
        <v>32</v>
      </c>
      <c r="C22" s="106"/>
      <c r="D22" s="107" t="s">
        <v>40</v>
      </c>
      <c r="E22" s="107" t="s">
        <v>41</v>
      </c>
      <c r="F22" s="28"/>
      <c r="G22" s="58">
        <f>VLOOKUP(S22,TABELA!B$1:O$202,14)</f>
        <v>0</v>
      </c>
      <c r="H22" s="28"/>
      <c r="I22" s="58">
        <f>VLOOKUP(H22,TABELA!J$1:O$202,6)</f>
        <v>0</v>
      </c>
      <c r="J22" s="63"/>
      <c r="K22" s="58">
        <f>VLOOKUP(J22,TABELA!H$1:O$202,8)</f>
        <v>0</v>
      </c>
      <c r="L22" s="28"/>
      <c r="M22" s="58">
        <f>VLOOKUP(L22,TABELA!N$1:O$202,2)</f>
        <v>0</v>
      </c>
      <c r="N22" s="28"/>
      <c r="O22" s="58">
        <f>VLOOKUP(T22,TABELA!E$1:O$202,11)</f>
        <v>0</v>
      </c>
      <c r="P22" s="64"/>
      <c r="Q22" s="64">
        <f>LARGE(P16:P21,1)+LARGE(P16:P21,2)+LARGE(P16:P21,3)+LARGE(P16:P21,4)+LARGE(P16:P21,5)</f>
        <v>747</v>
      </c>
      <c r="R22" s="60">
        <v>21</v>
      </c>
      <c r="S22" s="62">
        <f t="shared" si="1"/>
        <v>0</v>
      </c>
      <c r="T22" s="62">
        <f t="shared" si="2"/>
        <v>0</v>
      </c>
    </row>
    <row r="23" spans="1:20" ht="15.75">
      <c r="A23" s="87"/>
      <c r="B23" s="102" t="s">
        <v>46</v>
      </c>
      <c r="C23" s="103">
        <v>2003</v>
      </c>
      <c r="D23" s="102" t="s">
        <v>47</v>
      </c>
      <c r="E23" s="102" t="s">
        <v>41</v>
      </c>
      <c r="F23" s="104">
        <v>10.3</v>
      </c>
      <c r="G23" s="58">
        <f>VLOOKUP(S23,TABELA!B$1:O$202,14)</f>
        <v>42</v>
      </c>
      <c r="H23" s="104">
        <v>3.6</v>
      </c>
      <c r="I23" s="58">
        <f>VLOOKUP(H23,TABELA!J$1:O$202,6)</f>
        <v>40</v>
      </c>
      <c r="J23" s="57"/>
      <c r="K23" s="58">
        <f>VLOOKUP(J23,TABELA!H$1:O$202,8)</f>
        <v>0</v>
      </c>
      <c r="L23" s="104">
        <v>35</v>
      </c>
      <c r="M23" s="58">
        <f>VLOOKUP(L23,TABELA!N$1:O$202,2)</f>
        <v>59</v>
      </c>
      <c r="N23" s="104">
        <v>233.5</v>
      </c>
      <c r="O23" s="58">
        <f>VLOOKUP(T23,TABELA!E$1:O$202,11)</f>
        <v>15</v>
      </c>
      <c r="P23" s="59">
        <f t="shared" ref="P23:P28" si="5">G23+I23+K23+M23+O23</f>
        <v>156</v>
      </c>
      <c r="R23" s="60">
        <v>22</v>
      </c>
      <c r="S23" s="56">
        <f t="shared" si="1"/>
        <v>-10.3</v>
      </c>
      <c r="T23" s="56">
        <f t="shared" si="2"/>
        <v>-233.5</v>
      </c>
    </row>
    <row r="24" spans="1:20" ht="15.75">
      <c r="A24" s="87"/>
      <c r="B24" s="102" t="s">
        <v>48</v>
      </c>
      <c r="C24" s="103">
        <v>2003</v>
      </c>
      <c r="D24" s="102" t="s">
        <v>47</v>
      </c>
      <c r="E24" s="102" t="s">
        <v>41</v>
      </c>
      <c r="F24" s="104">
        <v>9.8000000000000007</v>
      </c>
      <c r="G24" s="58">
        <f>VLOOKUP(S24,TABELA!B$1:O$202,14)</f>
        <v>58</v>
      </c>
      <c r="H24" s="104">
        <v>3.8</v>
      </c>
      <c r="I24" s="58">
        <f>VLOOKUP(H24,TABELA!J$1:O$202,6)</f>
        <v>47</v>
      </c>
      <c r="J24" s="57"/>
      <c r="K24" s="58">
        <f>VLOOKUP(J24,TABELA!H$1:O$202,8)</f>
        <v>0</v>
      </c>
      <c r="L24" s="104">
        <v>23</v>
      </c>
      <c r="M24" s="58">
        <f>VLOOKUP(L24,TABELA!N$1:O$202,2)</f>
        <v>30</v>
      </c>
      <c r="N24" s="104">
        <v>229.6</v>
      </c>
      <c r="O24" s="58">
        <f>VLOOKUP(T24,TABELA!E$1:O$202,11)</f>
        <v>21</v>
      </c>
      <c r="P24" s="59">
        <f t="shared" si="5"/>
        <v>156</v>
      </c>
      <c r="R24" s="60">
        <v>23</v>
      </c>
      <c r="S24" s="56">
        <f t="shared" si="1"/>
        <v>-9.8000000000000007</v>
      </c>
      <c r="T24" s="56">
        <f t="shared" si="2"/>
        <v>-229.6</v>
      </c>
    </row>
    <row r="25" spans="1:20" ht="15.75">
      <c r="A25" s="87"/>
      <c r="B25" s="102" t="s">
        <v>49</v>
      </c>
      <c r="C25" s="103">
        <v>2002</v>
      </c>
      <c r="D25" s="102" t="s">
        <v>47</v>
      </c>
      <c r="E25" s="102" t="s">
        <v>41</v>
      </c>
      <c r="F25" s="104">
        <v>10.1</v>
      </c>
      <c r="G25" s="58">
        <f>VLOOKUP(S25,TABELA!B$1:O$202,14)</f>
        <v>48</v>
      </c>
      <c r="H25" s="104">
        <v>3.48</v>
      </c>
      <c r="I25" s="58">
        <f>VLOOKUP(H25,TABELA!J$1:O$202,6)</f>
        <v>36</v>
      </c>
      <c r="J25" s="57"/>
      <c r="K25" s="58">
        <f>VLOOKUP(J25,TABELA!H$1:O$202,8)</f>
        <v>0</v>
      </c>
      <c r="L25" s="104">
        <v>26</v>
      </c>
      <c r="M25" s="58">
        <f>VLOOKUP(L25,TABELA!N$1:O$202,2)</f>
        <v>36</v>
      </c>
      <c r="N25" s="104">
        <v>223.6</v>
      </c>
      <c r="O25" s="58">
        <f>VLOOKUP(T25,TABELA!E$1:O$202,11)</f>
        <v>31</v>
      </c>
      <c r="P25" s="59">
        <f t="shared" si="5"/>
        <v>151</v>
      </c>
      <c r="R25" s="60">
        <v>24</v>
      </c>
      <c r="S25" s="56">
        <f t="shared" si="1"/>
        <v>-10.1</v>
      </c>
      <c r="T25" s="56">
        <f t="shared" si="2"/>
        <v>-223.6</v>
      </c>
    </row>
    <row r="26" spans="1:20" ht="15.75">
      <c r="A26" s="87"/>
      <c r="B26" s="102" t="s">
        <v>50</v>
      </c>
      <c r="C26" s="103">
        <v>2002</v>
      </c>
      <c r="D26" s="102" t="s">
        <v>47</v>
      </c>
      <c r="E26" s="102" t="s">
        <v>41</v>
      </c>
      <c r="F26" s="104">
        <v>10</v>
      </c>
      <c r="G26" s="58">
        <f>VLOOKUP(S26,TABELA!B$1:O$202,14)</f>
        <v>51</v>
      </c>
      <c r="H26" s="104">
        <v>3.48</v>
      </c>
      <c r="I26" s="58">
        <f>VLOOKUP(H26,TABELA!J$1:O$202,6)</f>
        <v>36</v>
      </c>
      <c r="J26" s="57"/>
      <c r="K26" s="58">
        <f>VLOOKUP(J26,TABELA!H$1:O$202,8)</f>
        <v>0</v>
      </c>
      <c r="L26" s="104">
        <v>22.5</v>
      </c>
      <c r="M26" s="58">
        <f>VLOOKUP(L26,TABELA!N$1:O$202,2)</f>
        <v>29</v>
      </c>
      <c r="N26" s="104">
        <v>231.1</v>
      </c>
      <c r="O26" s="58">
        <f>VLOOKUP(T26,TABELA!E$1:O$202,11)</f>
        <v>18</v>
      </c>
      <c r="P26" s="59">
        <f t="shared" si="5"/>
        <v>134</v>
      </c>
      <c r="R26" s="60">
        <v>25</v>
      </c>
      <c r="S26" s="56">
        <f t="shared" si="1"/>
        <v>-10</v>
      </c>
      <c r="T26" s="56">
        <f t="shared" si="2"/>
        <v>-231.1</v>
      </c>
    </row>
    <row r="27" spans="1:20" ht="15.75">
      <c r="A27" s="87"/>
      <c r="B27" s="102" t="s">
        <v>51</v>
      </c>
      <c r="C27" s="103">
        <v>2002</v>
      </c>
      <c r="D27" s="102" t="s">
        <v>47</v>
      </c>
      <c r="E27" s="102" t="s">
        <v>41</v>
      </c>
      <c r="F27" s="104">
        <v>10.3</v>
      </c>
      <c r="G27" s="58">
        <f>VLOOKUP(S27,TABELA!B$1:O$202,14)</f>
        <v>42</v>
      </c>
      <c r="H27" s="104">
        <v>3.39</v>
      </c>
      <c r="I27" s="58">
        <f>VLOOKUP(H27,TABELA!J$1:O$202,6)</f>
        <v>33</v>
      </c>
      <c r="J27" s="57"/>
      <c r="K27" s="58">
        <f>VLOOKUP(J27,TABELA!H$1:O$202,8)</f>
        <v>0</v>
      </c>
      <c r="L27" s="104">
        <v>23.5</v>
      </c>
      <c r="M27" s="58">
        <f>VLOOKUP(L27,TABELA!N$1:O$202,2)</f>
        <v>31</v>
      </c>
      <c r="N27" s="104">
        <v>217.2</v>
      </c>
      <c r="O27" s="58">
        <f>VLOOKUP(T27,TABELA!E$1:O$202,11)</f>
        <v>42</v>
      </c>
      <c r="P27" s="59">
        <f t="shared" si="5"/>
        <v>148</v>
      </c>
      <c r="R27" s="60">
        <v>26</v>
      </c>
      <c r="S27" s="56">
        <f t="shared" si="1"/>
        <v>-10.3</v>
      </c>
      <c r="T27" s="56">
        <f t="shared" si="2"/>
        <v>-217.2</v>
      </c>
    </row>
    <row r="28" spans="1:20" ht="15.75">
      <c r="A28" s="87"/>
      <c r="B28" s="102" t="s">
        <v>52</v>
      </c>
      <c r="C28" s="103">
        <v>2002</v>
      </c>
      <c r="D28" s="102" t="s">
        <v>47</v>
      </c>
      <c r="E28" s="102" t="s">
        <v>41</v>
      </c>
      <c r="F28" s="104">
        <v>9.6999999999999993</v>
      </c>
      <c r="G28" s="58">
        <f>VLOOKUP(S28,TABELA!B$1:O$202,14)</f>
        <v>61</v>
      </c>
      <c r="H28" s="104">
        <v>3.3</v>
      </c>
      <c r="I28" s="58">
        <f>VLOOKUP(H28,TABELA!J$1:O$202,6)</f>
        <v>30</v>
      </c>
      <c r="J28" s="57"/>
      <c r="K28" s="58">
        <f>VLOOKUP(J28,TABELA!H$1:O$202,8)</f>
        <v>0</v>
      </c>
      <c r="L28" s="104">
        <v>29</v>
      </c>
      <c r="M28" s="58">
        <f>VLOOKUP(L28,TABELA!N$1:O$202,2)</f>
        <v>44</v>
      </c>
      <c r="N28" s="104">
        <v>221.5</v>
      </c>
      <c r="O28" s="58">
        <f>VLOOKUP(T28,TABELA!E$1:O$202,11)</f>
        <v>35</v>
      </c>
      <c r="P28" s="59">
        <f t="shared" si="5"/>
        <v>170</v>
      </c>
      <c r="R28" s="60">
        <v>27</v>
      </c>
      <c r="S28" s="56">
        <f t="shared" si="1"/>
        <v>-9.6999999999999993</v>
      </c>
      <c r="T28" s="56">
        <f t="shared" si="2"/>
        <v>-221.5</v>
      </c>
    </row>
    <row r="29" spans="1:20" s="62" customFormat="1" ht="15.75">
      <c r="A29" s="96"/>
      <c r="B29" s="105" t="s">
        <v>32</v>
      </c>
      <c r="C29" s="106"/>
      <c r="D29" s="107" t="s">
        <v>47</v>
      </c>
      <c r="E29" s="107" t="s">
        <v>41</v>
      </c>
      <c r="F29" s="28"/>
      <c r="G29" s="58">
        <f>VLOOKUP(S29,TABELA!B$1:O$202,14)</f>
        <v>0</v>
      </c>
      <c r="H29" s="28"/>
      <c r="I29" s="58">
        <f>VLOOKUP(H29,TABELA!J$1:O$202,6)</f>
        <v>0</v>
      </c>
      <c r="J29" s="63"/>
      <c r="K29" s="58">
        <f>VLOOKUP(J29,TABELA!H$1:O$202,8)</f>
        <v>0</v>
      </c>
      <c r="L29" s="28"/>
      <c r="M29" s="58">
        <f>VLOOKUP(L29,TABELA!N$1:O$202,2)</f>
        <v>0</v>
      </c>
      <c r="N29" s="28"/>
      <c r="O29" s="58">
        <f>VLOOKUP(T29,TABELA!E$1:O$202,11)</f>
        <v>0</v>
      </c>
      <c r="P29" s="64"/>
      <c r="Q29" s="64">
        <f>LARGE(P23:P28,1)+LARGE(P23:P28,2)+LARGE(P23:P28,3)+LARGE(P23:P28,4)+LARGE(P23:P28,5)</f>
        <v>781</v>
      </c>
      <c r="R29" s="60">
        <v>28</v>
      </c>
      <c r="S29" s="62">
        <f t="shared" si="1"/>
        <v>0</v>
      </c>
      <c r="T29" s="62">
        <f t="shared" si="2"/>
        <v>0</v>
      </c>
    </row>
    <row r="30" spans="1:20" ht="15.75">
      <c r="A30" s="87"/>
      <c r="B30" s="102" t="s">
        <v>53</v>
      </c>
      <c r="C30" s="103">
        <v>2002</v>
      </c>
      <c r="D30" s="102" t="s">
        <v>54</v>
      </c>
      <c r="E30" s="102" t="s">
        <v>55</v>
      </c>
      <c r="F30" s="104">
        <v>9.6</v>
      </c>
      <c r="G30" s="58">
        <f>VLOOKUP(S30,TABELA!B$1:O$202,14)</f>
        <v>65</v>
      </c>
      <c r="H30" s="104">
        <v>3.79</v>
      </c>
      <c r="I30" s="58">
        <f>VLOOKUP(H30,TABELA!J$1:O$202,6)</f>
        <v>47</v>
      </c>
      <c r="J30" s="57"/>
      <c r="K30" s="58">
        <f>VLOOKUP(J30,TABELA!H$1:O$202,8)</f>
        <v>0</v>
      </c>
      <c r="L30" s="104">
        <v>22.5</v>
      </c>
      <c r="M30" s="58">
        <f>VLOOKUP(L30,TABELA!N$1:O$202,2)</f>
        <v>29</v>
      </c>
      <c r="N30" s="104">
        <v>216.5</v>
      </c>
      <c r="O30" s="58">
        <f>VLOOKUP(T30,TABELA!E$1:O$202,11)</f>
        <v>44</v>
      </c>
      <c r="P30" s="59">
        <f t="shared" ref="P30:P35" si="6">G30+I30+K30+M30+O30</f>
        <v>185</v>
      </c>
      <c r="R30" s="60">
        <v>29</v>
      </c>
      <c r="S30" s="56">
        <f t="shared" si="1"/>
        <v>-9.6</v>
      </c>
      <c r="T30" s="56">
        <f t="shared" si="2"/>
        <v>-216.5</v>
      </c>
    </row>
    <row r="31" spans="1:20" ht="15.75">
      <c r="A31" s="87"/>
      <c r="B31" s="102" t="s">
        <v>56</v>
      </c>
      <c r="C31" s="103">
        <v>2002</v>
      </c>
      <c r="D31" s="102" t="s">
        <v>54</v>
      </c>
      <c r="E31" s="102" t="s">
        <v>55</v>
      </c>
      <c r="F31" s="104">
        <v>9.8000000000000007</v>
      </c>
      <c r="G31" s="58">
        <f>VLOOKUP(S31,TABELA!B$1:O$202,14)</f>
        <v>58</v>
      </c>
      <c r="H31" s="104">
        <v>3.68</v>
      </c>
      <c r="I31" s="58">
        <f>VLOOKUP(H31,TABELA!J$1:O$202,6)</f>
        <v>43</v>
      </c>
      <c r="J31" s="57"/>
      <c r="K31" s="58">
        <f>VLOOKUP(J31,TABELA!H$1:O$202,8)</f>
        <v>0</v>
      </c>
      <c r="L31" s="104">
        <v>28.5</v>
      </c>
      <c r="M31" s="58">
        <f>VLOOKUP(L31,TABELA!N$1:O$202,2)</f>
        <v>43</v>
      </c>
      <c r="N31" s="104">
        <v>220.2</v>
      </c>
      <c r="O31" s="58">
        <f>VLOOKUP(T31,TABELA!E$1:O$202,11)</f>
        <v>37</v>
      </c>
      <c r="P31" s="59">
        <f t="shared" si="6"/>
        <v>181</v>
      </c>
      <c r="R31" s="60">
        <v>30</v>
      </c>
      <c r="S31" s="56">
        <f t="shared" si="1"/>
        <v>-9.8000000000000007</v>
      </c>
      <c r="T31" s="56">
        <f t="shared" si="2"/>
        <v>-220.2</v>
      </c>
    </row>
    <row r="32" spans="1:20" ht="15.75">
      <c r="A32" s="87"/>
      <c r="B32" s="102" t="s">
        <v>57</v>
      </c>
      <c r="C32" s="103">
        <v>2002</v>
      </c>
      <c r="D32" s="102" t="s">
        <v>54</v>
      </c>
      <c r="E32" s="102" t="s">
        <v>55</v>
      </c>
      <c r="F32" s="104">
        <v>9.9</v>
      </c>
      <c r="G32" s="58">
        <f>VLOOKUP(S32,TABELA!B$1:O$202,14)</f>
        <v>54</v>
      </c>
      <c r="H32" s="104">
        <v>3.64</v>
      </c>
      <c r="I32" s="58">
        <f>VLOOKUP(H32,TABELA!J$1:O$202,6)</f>
        <v>42</v>
      </c>
      <c r="J32" s="57"/>
      <c r="K32" s="58">
        <f>VLOOKUP(J32,TABELA!H$1:O$202,8)</f>
        <v>0</v>
      </c>
      <c r="L32" s="104">
        <v>29</v>
      </c>
      <c r="M32" s="58">
        <f>VLOOKUP(L32,TABELA!N$1:O$202,2)</f>
        <v>44</v>
      </c>
      <c r="N32" s="104">
        <v>219.4</v>
      </c>
      <c r="O32" s="58">
        <f>VLOOKUP(T32,TABELA!E$1:O$202,11)</f>
        <v>38</v>
      </c>
      <c r="P32" s="59">
        <f t="shared" si="6"/>
        <v>178</v>
      </c>
      <c r="R32" s="60">
        <v>31</v>
      </c>
      <c r="S32" s="56">
        <f t="shared" si="1"/>
        <v>-9.9</v>
      </c>
      <c r="T32" s="56">
        <f t="shared" si="2"/>
        <v>-219.4</v>
      </c>
    </row>
    <row r="33" spans="1:20" ht="15.75">
      <c r="A33" s="87"/>
      <c r="B33" s="102" t="s">
        <v>58</v>
      </c>
      <c r="C33" s="103">
        <v>2004</v>
      </c>
      <c r="D33" s="102" t="s">
        <v>54</v>
      </c>
      <c r="E33" s="102" t="s">
        <v>55</v>
      </c>
      <c r="F33" s="104">
        <v>9.4</v>
      </c>
      <c r="G33" s="58">
        <f>VLOOKUP(S33,TABELA!B$1:O$202,14)</f>
        <v>72</v>
      </c>
      <c r="H33" s="104">
        <v>4</v>
      </c>
      <c r="I33" s="58">
        <f>VLOOKUP(H33,TABELA!J$1:O$202,6)</f>
        <v>54</v>
      </c>
      <c r="J33" s="57"/>
      <c r="K33" s="58">
        <f>VLOOKUP(J33,TABELA!H$1:O$202,8)</f>
        <v>0</v>
      </c>
      <c r="L33" s="104">
        <v>22</v>
      </c>
      <c r="M33" s="58">
        <f>VLOOKUP(L33,TABELA!N$1:O$202,2)</f>
        <v>28</v>
      </c>
      <c r="N33" s="104">
        <v>223.7</v>
      </c>
      <c r="O33" s="58">
        <f>VLOOKUP(T33,TABELA!E$1:O$202,11)</f>
        <v>31</v>
      </c>
      <c r="P33" s="59">
        <f t="shared" si="6"/>
        <v>185</v>
      </c>
      <c r="R33" s="60">
        <v>32</v>
      </c>
      <c r="S33" s="56">
        <f t="shared" si="1"/>
        <v>-9.4</v>
      </c>
      <c r="T33" s="56">
        <f t="shared" si="2"/>
        <v>-223.7</v>
      </c>
    </row>
    <row r="34" spans="1:20" ht="15.75">
      <c r="A34" s="87"/>
      <c r="B34" s="102" t="s">
        <v>59</v>
      </c>
      <c r="C34" s="103">
        <v>2004</v>
      </c>
      <c r="D34" s="102" t="s">
        <v>54</v>
      </c>
      <c r="E34" s="102" t="s">
        <v>55</v>
      </c>
      <c r="F34" s="104">
        <v>10.199999999999999</v>
      </c>
      <c r="G34" s="58">
        <f>VLOOKUP(S34,TABELA!B$1:O$202,14)</f>
        <v>45</v>
      </c>
      <c r="H34" s="104">
        <v>3.33</v>
      </c>
      <c r="I34" s="58">
        <f>VLOOKUP(H34,TABELA!J$1:O$202,6)</f>
        <v>31</v>
      </c>
      <c r="J34" s="57"/>
      <c r="K34" s="58">
        <f>VLOOKUP(J34,TABELA!H$1:O$202,8)</f>
        <v>0</v>
      </c>
      <c r="L34" s="104">
        <v>16</v>
      </c>
      <c r="M34" s="58">
        <f>VLOOKUP(L34,TABELA!N$1:O$202,2)</f>
        <v>16</v>
      </c>
      <c r="N34" s="104">
        <v>225.8</v>
      </c>
      <c r="O34" s="58">
        <f>VLOOKUP(T34,TABELA!E$1:O$202,11)</f>
        <v>27</v>
      </c>
      <c r="P34" s="59">
        <f t="shared" si="6"/>
        <v>119</v>
      </c>
      <c r="R34" s="60">
        <v>33</v>
      </c>
      <c r="S34" s="56">
        <f t="shared" si="1"/>
        <v>-10.199999999999999</v>
      </c>
      <c r="T34" s="56">
        <f t="shared" si="2"/>
        <v>-225.8</v>
      </c>
    </row>
    <row r="35" spans="1:20" ht="15.75">
      <c r="A35" s="87"/>
      <c r="B35" s="102" t="s">
        <v>60</v>
      </c>
      <c r="C35" s="103">
        <v>2004</v>
      </c>
      <c r="D35" s="102" t="s">
        <v>54</v>
      </c>
      <c r="E35" s="102" t="s">
        <v>55</v>
      </c>
      <c r="F35" s="104">
        <v>10</v>
      </c>
      <c r="G35" s="58">
        <f>VLOOKUP(S35,TABELA!B$1:O$202,14)</f>
        <v>51</v>
      </c>
      <c r="H35" s="104">
        <v>3.34</v>
      </c>
      <c r="I35" s="58">
        <f>VLOOKUP(H35,TABELA!J$1:O$202,6)</f>
        <v>32</v>
      </c>
      <c r="J35" s="57"/>
      <c r="K35" s="58">
        <f>VLOOKUP(J35,TABELA!H$1:O$202,8)</f>
        <v>0</v>
      </c>
      <c r="L35" s="104">
        <v>18.5</v>
      </c>
      <c r="M35" s="58">
        <f>VLOOKUP(L35,TABELA!N$1:O$202,2)</f>
        <v>21</v>
      </c>
      <c r="N35" s="104">
        <v>218.9</v>
      </c>
      <c r="O35" s="58">
        <f>VLOOKUP(T35,TABELA!E$1:O$202,11)</f>
        <v>39</v>
      </c>
      <c r="P35" s="59">
        <f t="shared" si="6"/>
        <v>143</v>
      </c>
      <c r="R35" s="60">
        <v>34</v>
      </c>
      <c r="S35" s="56">
        <f t="shared" si="1"/>
        <v>-10</v>
      </c>
      <c r="T35" s="56">
        <f t="shared" si="2"/>
        <v>-218.9</v>
      </c>
    </row>
    <row r="36" spans="1:20" s="62" customFormat="1" ht="15.75">
      <c r="A36" s="96"/>
      <c r="B36" s="105" t="s">
        <v>32</v>
      </c>
      <c r="C36" s="106"/>
      <c r="D36" s="107" t="s">
        <v>54</v>
      </c>
      <c r="E36" s="107" t="s">
        <v>55</v>
      </c>
      <c r="F36" s="28"/>
      <c r="G36" s="58">
        <f>VLOOKUP(S36,TABELA!B$1:O$202,14)</f>
        <v>0</v>
      </c>
      <c r="H36" s="28"/>
      <c r="I36" s="58">
        <f>VLOOKUP(H36,TABELA!J$1:O$202,6)</f>
        <v>0</v>
      </c>
      <c r="J36" s="63"/>
      <c r="K36" s="58">
        <f>VLOOKUP(J36,TABELA!H$1:O$202,8)</f>
        <v>0</v>
      </c>
      <c r="L36" s="28"/>
      <c r="M36" s="58">
        <f>VLOOKUP(L36,TABELA!N$1:O$202,2)</f>
        <v>0</v>
      </c>
      <c r="N36" s="28"/>
      <c r="O36" s="58">
        <f>VLOOKUP(T36,TABELA!E$1:O$202,11)</f>
        <v>0</v>
      </c>
      <c r="P36" s="64"/>
      <c r="Q36" s="64">
        <f>LARGE(P30:P35,1)+LARGE(P30:P35,2)+LARGE(P30:P35,3)+LARGE(P30:P35,4)+LARGE(P30:P35,5)</f>
        <v>872</v>
      </c>
      <c r="R36" s="60">
        <v>35</v>
      </c>
      <c r="S36" s="62">
        <f t="shared" si="1"/>
        <v>0</v>
      </c>
      <c r="T36" s="62">
        <f t="shared" si="2"/>
        <v>0</v>
      </c>
    </row>
    <row r="37" spans="1:20" ht="15.75">
      <c r="A37" s="87"/>
      <c r="B37" s="102" t="s">
        <v>61</v>
      </c>
      <c r="C37" s="103">
        <v>2002</v>
      </c>
      <c r="D37" s="102" t="s">
        <v>62</v>
      </c>
      <c r="E37" s="71" t="s">
        <v>55</v>
      </c>
      <c r="F37" s="104">
        <v>9.6</v>
      </c>
      <c r="G37" s="58">
        <f>VLOOKUP(S37,TABELA!B$1:O$202,14)</f>
        <v>65</v>
      </c>
      <c r="H37" s="104">
        <v>4.25</v>
      </c>
      <c r="I37" s="58">
        <f>VLOOKUP(H37,TABELA!J$1:O$202,6)</f>
        <v>67</v>
      </c>
      <c r="J37" s="57"/>
      <c r="K37" s="58">
        <f>VLOOKUP(J37,TABELA!H$1:O$202,8)</f>
        <v>0</v>
      </c>
      <c r="L37" s="104">
        <v>34</v>
      </c>
      <c r="M37" s="58">
        <f>VLOOKUP(L37,TABELA!N$1:O$202,2)</f>
        <v>57</v>
      </c>
      <c r="N37" s="104">
        <v>213.7</v>
      </c>
      <c r="O37" s="58">
        <f>VLOOKUP(T37,TABELA!E$1:O$202,11)</f>
        <v>49</v>
      </c>
      <c r="P37" s="59">
        <f t="shared" ref="P37:P42" si="7">G37+I37+K37+M37+O37</f>
        <v>238</v>
      </c>
      <c r="R37" s="60">
        <v>36</v>
      </c>
      <c r="S37" s="56">
        <f t="shared" si="1"/>
        <v>-9.6</v>
      </c>
      <c r="T37" s="56">
        <f t="shared" si="2"/>
        <v>-213.7</v>
      </c>
    </row>
    <row r="38" spans="1:20" ht="15.75">
      <c r="A38" s="87"/>
      <c r="B38" s="102" t="s">
        <v>63</v>
      </c>
      <c r="C38" s="103">
        <v>2002</v>
      </c>
      <c r="D38" s="102" t="s">
        <v>62</v>
      </c>
      <c r="E38" s="71" t="s">
        <v>55</v>
      </c>
      <c r="F38" s="104">
        <v>9.1999999999999993</v>
      </c>
      <c r="G38" s="58">
        <f>VLOOKUP(S38,TABELA!B$1:O$202,14)</f>
        <v>80</v>
      </c>
      <c r="H38" s="104">
        <v>3.63</v>
      </c>
      <c r="I38" s="58">
        <f>VLOOKUP(H38,TABELA!J$1:O$202,6)</f>
        <v>41</v>
      </c>
      <c r="J38" s="57"/>
      <c r="K38" s="58">
        <f>VLOOKUP(J38,TABELA!H$1:O$202,8)</f>
        <v>0</v>
      </c>
      <c r="L38" s="104">
        <v>21</v>
      </c>
      <c r="M38" s="58">
        <f>VLOOKUP(L38,TABELA!N$1:O$202,2)</f>
        <v>26</v>
      </c>
      <c r="N38" s="104">
        <v>214.3</v>
      </c>
      <c r="O38" s="58">
        <f>VLOOKUP(T38,TABELA!E$1:O$202,11)</f>
        <v>48</v>
      </c>
      <c r="P38" s="59">
        <f t="shared" si="7"/>
        <v>195</v>
      </c>
      <c r="R38" s="60">
        <v>37</v>
      </c>
      <c r="S38" s="56">
        <f t="shared" si="1"/>
        <v>-9.1999999999999993</v>
      </c>
      <c r="T38" s="56">
        <f t="shared" si="2"/>
        <v>-214.3</v>
      </c>
    </row>
    <row r="39" spans="1:20" ht="15.75">
      <c r="A39" s="87"/>
      <c r="B39" s="102" t="s">
        <v>64</v>
      </c>
      <c r="C39" s="103">
        <v>2002</v>
      </c>
      <c r="D39" s="102" t="s">
        <v>62</v>
      </c>
      <c r="E39" s="71" t="s">
        <v>55</v>
      </c>
      <c r="F39" s="104">
        <v>9.8000000000000007</v>
      </c>
      <c r="G39" s="58">
        <f>VLOOKUP(S39,TABELA!B$1:O$202,14)</f>
        <v>58</v>
      </c>
      <c r="H39" s="104">
        <v>3.6</v>
      </c>
      <c r="I39" s="58">
        <f>VLOOKUP(H39,TABELA!J$1:O$202,6)</f>
        <v>40</v>
      </c>
      <c r="J39" s="57"/>
      <c r="K39" s="58">
        <f>VLOOKUP(J39,TABELA!H$1:O$202,8)</f>
        <v>0</v>
      </c>
      <c r="L39" s="104">
        <v>25</v>
      </c>
      <c r="M39" s="58">
        <f>VLOOKUP(L39,TABELA!N$1:O$202,2)</f>
        <v>34</v>
      </c>
      <c r="N39" s="104">
        <v>215.9</v>
      </c>
      <c r="O39" s="58">
        <f>VLOOKUP(T39,TABELA!E$1:O$202,11)</f>
        <v>45</v>
      </c>
      <c r="P39" s="59">
        <f t="shared" si="7"/>
        <v>177</v>
      </c>
      <c r="R39" s="60">
        <v>38</v>
      </c>
      <c r="S39" s="56">
        <f t="shared" si="1"/>
        <v>-9.8000000000000007</v>
      </c>
      <c r="T39" s="56">
        <f t="shared" si="2"/>
        <v>-215.9</v>
      </c>
    </row>
    <row r="40" spans="1:20" ht="15.75">
      <c r="A40" s="87"/>
      <c r="B40" s="102" t="s">
        <v>65</v>
      </c>
      <c r="C40" s="103">
        <v>2002</v>
      </c>
      <c r="D40" s="102" t="s">
        <v>62</v>
      </c>
      <c r="E40" s="71" t="s">
        <v>55</v>
      </c>
      <c r="F40" s="104">
        <v>9.6</v>
      </c>
      <c r="G40" s="58">
        <f>VLOOKUP(S40,TABELA!B$1:O$202,14)</f>
        <v>65</v>
      </c>
      <c r="H40" s="104">
        <v>3.93</v>
      </c>
      <c r="I40" s="58">
        <f>VLOOKUP(H40,TABELA!J$1:O$202,6)</f>
        <v>51</v>
      </c>
      <c r="J40" s="57"/>
      <c r="K40" s="58">
        <f>VLOOKUP(J40,TABELA!H$1:O$202,8)</f>
        <v>0</v>
      </c>
      <c r="L40" s="104">
        <v>27</v>
      </c>
      <c r="M40" s="58">
        <f>VLOOKUP(L40,TABELA!N$1:O$202,2)</f>
        <v>39</v>
      </c>
      <c r="N40" s="104">
        <v>216.6</v>
      </c>
      <c r="O40" s="58">
        <f>VLOOKUP(T40,TABELA!E$1:O$202,11)</f>
        <v>44</v>
      </c>
      <c r="P40" s="59">
        <f t="shared" si="7"/>
        <v>199</v>
      </c>
      <c r="R40" s="60">
        <v>39</v>
      </c>
      <c r="S40" s="56">
        <f t="shared" si="1"/>
        <v>-9.6</v>
      </c>
      <c r="T40" s="56">
        <f t="shared" si="2"/>
        <v>-216.6</v>
      </c>
    </row>
    <row r="41" spans="1:20" ht="15.75">
      <c r="A41" s="87"/>
      <c r="B41" s="102" t="s">
        <v>66</v>
      </c>
      <c r="C41" s="103">
        <v>2002</v>
      </c>
      <c r="D41" s="102" t="s">
        <v>62</v>
      </c>
      <c r="E41" s="71" t="s">
        <v>55</v>
      </c>
      <c r="F41" s="104">
        <v>11.3</v>
      </c>
      <c r="G41" s="58">
        <f>VLOOKUP(S41,TABELA!B$1:O$202,14)</f>
        <v>18</v>
      </c>
      <c r="H41" s="104">
        <v>3.45</v>
      </c>
      <c r="I41" s="58">
        <f>VLOOKUP(H41,TABELA!J$1:O$202,6)</f>
        <v>35</v>
      </c>
      <c r="J41" s="57"/>
      <c r="K41" s="58">
        <f>VLOOKUP(J41,TABELA!H$1:O$202,8)</f>
        <v>0</v>
      </c>
      <c r="L41" s="104">
        <v>38</v>
      </c>
      <c r="M41" s="58">
        <f>VLOOKUP(L41,TABELA!N$1:O$202,2)</f>
        <v>67</v>
      </c>
      <c r="N41" s="104">
        <v>239.4</v>
      </c>
      <c r="O41" s="58">
        <f>VLOOKUP(T41,TABELA!E$1:O$202,11)</f>
        <v>8</v>
      </c>
      <c r="P41" s="59">
        <f t="shared" si="7"/>
        <v>128</v>
      </c>
      <c r="R41" s="60">
        <v>40</v>
      </c>
      <c r="S41" s="56">
        <f t="shared" si="1"/>
        <v>-11.3</v>
      </c>
      <c r="T41" s="56">
        <f t="shared" si="2"/>
        <v>-239.4</v>
      </c>
    </row>
    <row r="42" spans="1:20" ht="15.75">
      <c r="A42" s="87"/>
      <c r="B42" s="102" t="s">
        <v>67</v>
      </c>
      <c r="C42" s="103">
        <v>2002</v>
      </c>
      <c r="D42" s="102" t="s">
        <v>62</v>
      </c>
      <c r="E42" s="71" t="s">
        <v>55</v>
      </c>
      <c r="F42" s="104">
        <v>10.3</v>
      </c>
      <c r="G42" s="58">
        <f>VLOOKUP(S42,TABELA!B$1:O$202,14)</f>
        <v>42</v>
      </c>
      <c r="H42" s="104">
        <v>3.28</v>
      </c>
      <c r="I42" s="58">
        <f>VLOOKUP(H42,TABELA!J$1:O$202,6)</f>
        <v>30</v>
      </c>
      <c r="J42" s="57"/>
      <c r="K42" s="58">
        <f>VLOOKUP(J42,TABELA!H$1:O$202,8)</f>
        <v>0</v>
      </c>
      <c r="L42" s="104">
        <v>21</v>
      </c>
      <c r="M42" s="58">
        <f>VLOOKUP(L42,TABELA!N$1:O$202,2)</f>
        <v>26</v>
      </c>
      <c r="N42" s="104">
        <v>239.3</v>
      </c>
      <c r="O42" s="58">
        <f>VLOOKUP(T42,TABELA!E$1:O$202,11)</f>
        <v>8</v>
      </c>
      <c r="P42" s="59">
        <f t="shared" si="7"/>
        <v>106</v>
      </c>
      <c r="R42" s="60">
        <v>41</v>
      </c>
      <c r="S42" s="56">
        <f t="shared" si="1"/>
        <v>-10.3</v>
      </c>
      <c r="T42" s="56">
        <f t="shared" si="2"/>
        <v>-239.3</v>
      </c>
    </row>
    <row r="43" spans="1:20" s="62" customFormat="1" ht="15.75">
      <c r="A43" s="96"/>
      <c r="B43" s="105" t="s">
        <v>32</v>
      </c>
      <c r="C43" s="106"/>
      <c r="D43" s="107" t="s">
        <v>62</v>
      </c>
      <c r="E43" s="107" t="s">
        <v>55</v>
      </c>
      <c r="F43" s="28"/>
      <c r="G43" s="58">
        <f>VLOOKUP(S43,TABELA!B$1:O$202,14)</f>
        <v>0</v>
      </c>
      <c r="H43" s="28"/>
      <c r="I43" s="58">
        <f>VLOOKUP(H43,TABELA!J$1:O$202,6)</f>
        <v>0</v>
      </c>
      <c r="J43" s="63"/>
      <c r="K43" s="58">
        <f>VLOOKUP(J43,TABELA!H$1:O$202,8)</f>
        <v>0</v>
      </c>
      <c r="L43" s="28"/>
      <c r="M43" s="58">
        <f>VLOOKUP(L43,TABELA!N$1:O$202,2)</f>
        <v>0</v>
      </c>
      <c r="N43" s="28"/>
      <c r="O43" s="58">
        <f>VLOOKUP(T43,TABELA!E$1:O$202,11)</f>
        <v>0</v>
      </c>
      <c r="P43" s="64"/>
      <c r="Q43" s="64">
        <f>LARGE(P37:P42,1)+LARGE(P37:P42,2)+LARGE(P37:P42,3)+LARGE(P37:P42,4)+LARGE(P37:P42,5)</f>
        <v>937</v>
      </c>
      <c r="R43" s="60">
        <v>42</v>
      </c>
      <c r="S43" s="62">
        <f t="shared" si="1"/>
        <v>0</v>
      </c>
      <c r="T43" s="62">
        <f t="shared" si="2"/>
        <v>0</v>
      </c>
    </row>
    <row r="44" spans="1:20" ht="15.75">
      <c r="A44" s="87"/>
      <c r="B44" s="102" t="s">
        <v>68</v>
      </c>
      <c r="C44" s="103">
        <v>2002</v>
      </c>
      <c r="D44" s="102" t="s">
        <v>69</v>
      </c>
      <c r="E44" s="102" t="s">
        <v>70</v>
      </c>
      <c r="F44" s="104">
        <v>9.1999999999999993</v>
      </c>
      <c r="G44" s="58">
        <f>VLOOKUP(S44,TABELA!B$1:O$202,14)</f>
        <v>80</v>
      </c>
      <c r="H44" s="104">
        <v>3.84</v>
      </c>
      <c r="I44" s="58">
        <f>VLOOKUP(H44,TABELA!J$1:O$202,6)</f>
        <v>48</v>
      </c>
      <c r="J44" s="57"/>
      <c r="K44" s="58">
        <f>VLOOKUP(J44,TABELA!H$1:O$202,8)</f>
        <v>0</v>
      </c>
      <c r="L44" s="104">
        <v>20.5</v>
      </c>
      <c r="M44" s="58">
        <f>VLOOKUP(L44,TABELA!N$1:O$202,2)</f>
        <v>25</v>
      </c>
      <c r="N44" s="104">
        <v>205.1</v>
      </c>
      <c r="O44" s="58">
        <f>VLOOKUP(T44,TABELA!E$1:O$202,11)</f>
        <v>64</v>
      </c>
      <c r="P44" s="59">
        <f t="shared" ref="P44:P49" si="8">G44+I44+K44+M44+O44</f>
        <v>217</v>
      </c>
      <c r="R44" s="60">
        <v>43</v>
      </c>
      <c r="S44" s="56">
        <f t="shared" si="1"/>
        <v>-9.1999999999999993</v>
      </c>
      <c r="T44" s="56">
        <f t="shared" si="2"/>
        <v>-205.1</v>
      </c>
    </row>
    <row r="45" spans="1:20" ht="15.75">
      <c r="A45" s="87"/>
      <c r="B45" s="102" t="s">
        <v>71</v>
      </c>
      <c r="C45" s="103">
        <v>2002</v>
      </c>
      <c r="D45" s="102" t="s">
        <v>69</v>
      </c>
      <c r="E45" s="102" t="s">
        <v>70</v>
      </c>
      <c r="F45" s="104">
        <v>9.6999999999999993</v>
      </c>
      <c r="G45" s="58">
        <f>VLOOKUP(S45,TABELA!B$1:O$202,14)</f>
        <v>61</v>
      </c>
      <c r="H45" s="104">
        <v>3.9</v>
      </c>
      <c r="I45" s="58">
        <f>VLOOKUP(H45,TABELA!J$1:O$202,6)</f>
        <v>50</v>
      </c>
      <c r="J45" s="57"/>
      <c r="K45" s="58">
        <f>VLOOKUP(J45,TABELA!H$1:O$202,8)</f>
        <v>0</v>
      </c>
      <c r="L45" s="104">
        <v>26.5</v>
      </c>
      <c r="M45" s="58">
        <f>VLOOKUP(L45,TABELA!N$1:O$202,2)</f>
        <v>37</v>
      </c>
      <c r="N45" s="104">
        <v>210.1</v>
      </c>
      <c r="O45" s="58">
        <f>VLOOKUP(T45,TABELA!E$1:O$202,11)</f>
        <v>55</v>
      </c>
      <c r="P45" s="59">
        <f t="shared" si="8"/>
        <v>203</v>
      </c>
      <c r="R45" s="60">
        <v>44</v>
      </c>
      <c r="S45" s="56">
        <f t="shared" si="1"/>
        <v>-9.6999999999999993</v>
      </c>
      <c r="T45" s="56">
        <f t="shared" si="2"/>
        <v>-210.1</v>
      </c>
    </row>
    <row r="46" spans="1:20" ht="15.75">
      <c r="A46" s="87"/>
      <c r="B46" s="102" t="s">
        <v>72</v>
      </c>
      <c r="C46" s="103">
        <v>2002</v>
      </c>
      <c r="D46" s="102" t="s">
        <v>69</v>
      </c>
      <c r="E46" s="102" t="s">
        <v>70</v>
      </c>
      <c r="F46" s="104">
        <v>9.6</v>
      </c>
      <c r="G46" s="58">
        <f>VLOOKUP(S46,TABELA!B$1:O$202,14)</f>
        <v>65</v>
      </c>
      <c r="H46" s="104">
        <v>3.68</v>
      </c>
      <c r="I46" s="58">
        <f>VLOOKUP(H46,TABELA!J$1:O$202,6)</f>
        <v>43</v>
      </c>
      <c r="J46" s="57"/>
      <c r="K46" s="58">
        <f>VLOOKUP(J46,TABELA!H$1:O$202,8)</f>
        <v>0</v>
      </c>
      <c r="L46" s="104">
        <v>29</v>
      </c>
      <c r="M46" s="58">
        <f>VLOOKUP(L46,TABELA!N$1:O$202,2)</f>
        <v>44</v>
      </c>
      <c r="N46" s="104">
        <v>211.9</v>
      </c>
      <c r="O46" s="58">
        <f>VLOOKUP(T46,TABELA!E$1:O$202,11)</f>
        <v>52</v>
      </c>
      <c r="P46" s="59">
        <f t="shared" si="8"/>
        <v>204</v>
      </c>
      <c r="R46" s="60">
        <v>45</v>
      </c>
      <c r="S46" s="56">
        <f t="shared" si="1"/>
        <v>-9.6</v>
      </c>
      <c r="T46" s="56">
        <f t="shared" si="2"/>
        <v>-211.9</v>
      </c>
    </row>
    <row r="47" spans="1:20" ht="15.75">
      <c r="A47" s="87"/>
      <c r="B47" s="102" t="s">
        <v>73</v>
      </c>
      <c r="C47" s="103">
        <v>2002</v>
      </c>
      <c r="D47" s="102" t="s">
        <v>69</v>
      </c>
      <c r="E47" s="102" t="s">
        <v>70</v>
      </c>
      <c r="F47" s="104">
        <v>9.1</v>
      </c>
      <c r="G47" s="58">
        <f>VLOOKUP(S47,TABELA!B$1:O$202,14)</f>
        <v>84</v>
      </c>
      <c r="H47" s="104">
        <v>4.0999999999999996</v>
      </c>
      <c r="I47" s="58">
        <f>VLOOKUP(H47,TABELA!J$1:O$202,6)</f>
        <v>59</v>
      </c>
      <c r="J47" s="57"/>
      <c r="K47" s="58">
        <f>VLOOKUP(J47,TABELA!H$1:O$202,8)</f>
        <v>0</v>
      </c>
      <c r="L47" s="104">
        <v>31</v>
      </c>
      <c r="M47" s="58">
        <f>VLOOKUP(L47,TABELA!N$1:O$202,2)</f>
        <v>49</v>
      </c>
      <c r="N47" s="104">
        <v>211.2</v>
      </c>
      <c r="O47" s="58">
        <f>VLOOKUP(T47,TABELA!E$1:O$202,11)</f>
        <v>53</v>
      </c>
      <c r="P47" s="59">
        <f t="shared" si="8"/>
        <v>245</v>
      </c>
      <c r="R47" s="60">
        <v>46</v>
      </c>
      <c r="S47" s="56">
        <f t="shared" si="1"/>
        <v>-9.1</v>
      </c>
      <c r="T47" s="56">
        <f t="shared" si="2"/>
        <v>-211.2</v>
      </c>
    </row>
    <row r="48" spans="1:20" ht="15.75">
      <c r="A48" s="87"/>
      <c r="B48" s="102" t="s">
        <v>74</v>
      </c>
      <c r="C48" s="103">
        <v>2003</v>
      </c>
      <c r="D48" s="102" t="s">
        <v>69</v>
      </c>
      <c r="E48" s="102" t="s">
        <v>70</v>
      </c>
      <c r="F48" s="104">
        <v>9.6999999999999993</v>
      </c>
      <c r="G48" s="58">
        <f>VLOOKUP(S48,TABELA!B$1:O$202,14)</f>
        <v>61</v>
      </c>
      <c r="H48" s="104">
        <v>3.15</v>
      </c>
      <c r="I48" s="58">
        <f>VLOOKUP(H48,TABELA!J$1:O$202,6)</f>
        <v>25</v>
      </c>
      <c r="J48" s="57"/>
      <c r="K48" s="58">
        <f>VLOOKUP(J48,TABELA!H$1:O$202,8)</f>
        <v>0</v>
      </c>
      <c r="L48" s="104">
        <v>30</v>
      </c>
      <c r="M48" s="58">
        <f>VLOOKUP(L48,TABELA!N$1:O$202,2)</f>
        <v>47</v>
      </c>
      <c r="N48" s="104">
        <v>216.4</v>
      </c>
      <c r="O48" s="58">
        <f>VLOOKUP(T48,TABELA!E$1:O$202,11)</f>
        <v>44</v>
      </c>
      <c r="P48" s="59">
        <f t="shared" si="8"/>
        <v>177</v>
      </c>
      <c r="R48" s="60">
        <v>47</v>
      </c>
      <c r="S48" s="56">
        <f t="shared" si="1"/>
        <v>-9.6999999999999993</v>
      </c>
      <c r="T48" s="56">
        <f t="shared" si="2"/>
        <v>-216.4</v>
      </c>
    </row>
    <row r="49" spans="1:20" ht="15.75">
      <c r="A49" s="87"/>
      <c r="B49" s="102" t="s">
        <v>75</v>
      </c>
      <c r="C49" s="103">
        <v>2002</v>
      </c>
      <c r="D49" s="102" t="s">
        <v>69</v>
      </c>
      <c r="E49" s="102" t="s">
        <v>70</v>
      </c>
      <c r="F49" s="104">
        <v>10.6</v>
      </c>
      <c r="G49" s="58">
        <f>VLOOKUP(S49,TABELA!B$1:O$202,14)</f>
        <v>33</v>
      </c>
      <c r="H49" s="104">
        <v>3.48</v>
      </c>
      <c r="I49" s="58">
        <f>VLOOKUP(H49,TABELA!J$1:O$202,6)</f>
        <v>36</v>
      </c>
      <c r="J49" s="57"/>
      <c r="K49" s="58">
        <f>VLOOKUP(J49,TABELA!H$1:O$202,8)</f>
        <v>0</v>
      </c>
      <c r="L49" s="104">
        <v>27</v>
      </c>
      <c r="M49" s="58">
        <f>VLOOKUP(L49,TABELA!N$1:O$202,2)</f>
        <v>39</v>
      </c>
      <c r="N49" s="104">
        <v>221.6</v>
      </c>
      <c r="O49" s="58">
        <f>VLOOKUP(T49,TABELA!E$1:O$202,11)</f>
        <v>34</v>
      </c>
      <c r="P49" s="59">
        <f t="shared" si="8"/>
        <v>142</v>
      </c>
      <c r="R49" s="60">
        <v>48</v>
      </c>
      <c r="S49" s="56">
        <f t="shared" si="1"/>
        <v>-10.6</v>
      </c>
      <c r="T49" s="56">
        <f t="shared" si="2"/>
        <v>-221.6</v>
      </c>
    </row>
    <row r="50" spans="1:20" s="62" customFormat="1" ht="15.75">
      <c r="A50" s="96"/>
      <c r="B50" s="105" t="s">
        <v>32</v>
      </c>
      <c r="C50" s="106"/>
      <c r="D50" s="107" t="s">
        <v>69</v>
      </c>
      <c r="E50" s="107" t="s">
        <v>70</v>
      </c>
      <c r="F50" s="28"/>
      <c r="G50" s="58">
        <f>VLOOKUP(S50,TABELA!B$1:O$202,14)</f>
        <v>0</v>
      </c>
      <c r="H50" s="28"/>
      <c r="I50" s="58">
        <f>VLOOKUP(H50,TABELA!J$1:O$202,6)</f>
        <v>0</v>
      </c>
      <c r="J50" s="63"/>
      <c r="K50" s="58">
        <f>VLOOKUP(J50,TABELA!H$1:O$202,8)</f>
        <v>0</v>
      </c>
      <c r="L50" s="28"/>
      <c r="M50" s="58">
        <f>VLOOKUP(L50,TABELA!N$1:O$202,2)</f>
        <v>0</v>
      </c>
      <c r="N50" s="28"/>
      <c r="O50" s="58">
        <f>VLOOKUP(T50,TABELA!E$1:O$202,11)</f>
        <v>0</v>
      </c>
      <c r="P50" s="64"/>
      <c r="Q50" s="64">
        <f>LARGE(P44:P49,1)+LARGE(P44:P49,2)+LARGE(P44:P49,3)+LARGE(P44:P49,4)+LARGE(P44:P49,5)</f>
        <v>1046</v>
      </c>
      <c r="R50" s="60">
        <v>49</v>
      </c>
      <c r="S50" s="62">
        <f t="shared" si="1"/>
        <v>0</v>
      </c>
      <c r="T50" s="62">
        <f t="shared" si="2"/>
        <v>0</v>
      </c>
    </row>
    <row r="51" spans="1:20" ht="15.75">
      <c r="A51" s="82"/>
      <c r="B51" s="102" t="s">
        <v>76</v>
      </c>
      <c r="C51" s="103">
        <v>2002</v>
      </c>
      <c r="D51" s="102" t="s">
        <v>77</v>
      </c>
      <c r="E51" s="102" t="s">
        <v>78</v>
      </c>
      <c r="F51" s="104">
        <v>9.3000000000000007</v>
      </c>
      <c r="G51" s="58">
        <f>VLOOKUP(S51,TABELA!B$1:O$202,14)</f>
        <v>76</v>
      </c>
      <c r="H51" s="104">
        <v>4.04</v>
      </c>
      <c r="I51" s="58">
        <f>VLOOKUP(H51,TABELA!J$1:O$202,6)</f>
        <v>56</v>
      </c>
      <c r="J51" s="57"/>
      <c r="K51" s="58">
        <f>VLOOKUP(J51,TABELA!H$1:O$202,8)</f>
        <v>0</v>
      </c>
      <c r="L51" s="104">
        <v>29</v>
      </c>
      <c r="M51" s="58">
        <f>VLOOKUP(L51,TABELA!N$1:O$202,2)</f>
        <v>44</v>
      </c>
      <c r="N51" s="104">
        <v>210.2</v>
      </c>
      <c r="O51" s="58">
        <f>VLOOKUP(T51,TABELA!E$1:O$202,11)</f>
        <v>55</v>
      </c>
      <c r="P51" s="59">
        <f t="shared" ref="P51:P56" si="9">G51+I51+K51+M51+O51</f>
        <v>231</v>
      </c>
      <c r="R51" s="60">
        <v>50</v>
      </c>
      <c r="S51" s="56">
        <f t="shared" si="1"/>
        <v>-9.3000000000000007</v>
      </c>
      <c r="T51" s="56">
        <f t="shared" si="2"/>
        <v>-210.2</v>
      </c>
    </row>
    <row r="52" spans="1:20" ht="15.75">
      <c r="A52" s="82"/>
      <c r="B52" s="102" t="s">
        <v>79</v>
      </c>
      <c r="C52" s="103">
        <v>2002</v>
      </c>
      <c r="D52" s="102" t="s">
        <v>77</v>
      </c>
      <c r="E52" s="102" t="s">
        <v>78</v>
      </c>
      <c r="F52" s="104">
        <v>9.4</v>
      </c>
      <c r="G52" s="58">
        <f>VLOOKUP(S52,TABELA!B$1:O$202,14)</f>
        <v>72</v>
      </c>
      <c r="H52" s="104">
        <v>4</v>
      </c>
      <c r="I52" s="58">
        <f>VLOOKUP(H52,TABELA!J$1:O$202,6)</f>
        <v>54</v>
      </c>
      <c r="J52" s="57"/>
      <c r="K52" s="58">
        <f>VLOOKUP(J52,TABELA!H$1:O$202,8)</f>
        <v>0</v>
      </c>
      <c r="L52" s="104">
        <v>32.5</v>
      </c>
      <c r="M52" s="58">
        <f>VLOOKUP(L52,TABELA!N$1:O$202,2)</f>
        <v>53</v>
      </c>
      <c r="N52" s="104">
        <v>224.9</v>
      </c>
      <c r="O52" s="58">
        <f>VLOOKUP(T52,TABELA!E$1:O$202,11)</f>
        <v>28</v>
      </c>
      <c r="P52" s="59">
        <f t="shared" si="9"/>
        <v>207</v>
      </c>
      <c r="R52" s="60">
        <v>51</v>
      </c>
      <c r="S52" s="56">
        <f t="shared" si="1"/>
        <v>-9.4</v>
      </c>
      <c r="T52" s="56">
        <f t="shared" si="2"/>
        <v>-224.9</v>
      </c>
    </row>
    <row r="53" spans="1:20" ht="15.75">
      <c r="A53" s="82"/>
      <c r="B53" s="102" t="s">
        <v>80</v>
      </c>
      <c r="C53" s="103">
        <v>2002</v>
      </c>
      <c r="D53" s="102" t="s">
        <v>77</v>
      </c>
      <c r="E53" s="102" t="s">
        <v>78</v>
      </c>
      <c r="F53" s="104">
        <v>9.9</v>
      </c>
      <c r="G53" s="58">
        <f>VLOOKUP(S53,TABELA!B$1:O$202,14)</f>
        <v>54</v>
      </c>
      <c r="H53" s="104">
        <v>3.56</v>
      </c>
      <c r="I53" s="58">
        <f>VLOOKUP(H53,TABELA!J$1:O$202,6)</f>
        <v>39</v>
      </c>
      <c r="J53" s="57"/>
      <c r="K53" s="58">
        <f>VLOOKUP(J53,TABELA!H$1:O$202,8)</f>
        <v>0</v>
      </c>
      <c r="L53" s="104">
        <v>19</v>
      </c>
      <c r="M53" s="58">
        <f>VLOOKUP(L53,TABELA!N$1:O$202,2)</f>
        <v>22</v>
      </c>
      <c r="N53" s="104">
        <v>218.9</v>
      </c>
      <c r="O53" s="58">
        <f>VLOOKUP(T53,TABELA!E$1:O$202,11)</f>
        <v>39</v>
      </c>
      <c r="P53" s="59">
        <f t="shared" si="9"/>
        <v>154</v>
      </c>
      <c r="R53" s="60">
        <v>52</v>
      </c>
      <c r="S53" s="56">
        <f t="shared" si="1"/>
        <v>-9.9</v>
      </c>
      <c r="T53" s="56">
        <f t="shared" si="2"/>
        <v>-218.9</v>
      </c>
    </row>
    <row r="54" spans="1:20" ht="15.75">
      <c r="A54" s="82"/>
      <c r="B54" s="102" t="s">
        <v>81</v>
      </c>
      <c r="C54" s="103">
        <v>2002</v>
      </c>
      <c r="D54" s="102" t="s">
        <v>77</v>
      </c>
      <c r="E54" s="102" t="s">
        <v>78</v>
      </c>
      <c r="F54" s="104">
        <v>9.6999999999999993</v>
      </c>
      <c r="G54" s="58">
        <f>VLOOKUP(S54,TABELA!B$1:O$202,14)</f>
        <v>61</v>
      </c>
      <c r="H54" s="104">
        <v>3.68</v>
      </c>
      <c r="I54" s="58">
        <f>VLOOKUP(H54,TABELA!J$1:O$202,6)</f>
        <v>43</v>
      </c>
      <c r="J54" s="57"/>
      <c r="K54" s="58">
        <f>VLOOKUP(J54,TABELA!H$1:O$202,8)</f>
        <v>0</v>
      </c>
      <c r="L54" s="104">
        <v>27.5</v>
      </c>
      <c r="M54" s="58">
        <f>VLOOKUP(L54,TABELA!N$1:O$202,2)</f>
        <v>40</v>
      </c>
      <c r="N54" s="104">
        <v>0</v>
      </c>
      <c r="O54" s="58">
        <f>VLOOKUP(T54,TABELA!E$1:O$202,11)</f>
        <v>0</v>
      </c>
      <c r="P54" s="59">
        <f t="shared" si="9"/>
        <v>144</v>
      </c>
      <c r="R54" s="60">
        <v>53</v>
      </c>
      <c r="S54" s="56">
        <f t="shared" si="1"/>
        <v>-9.6999999999999993</v>
      </c>
      <c r="T54" s="56">
        <f t="shared" si="2"/>
        <v>0</v>
      </c>
    </row>
    <row r="55" spans="1:20" ht="15.75">
      <c r="A55" s="82"/>
      <c r="B55" s="102" t="s">
        <v>82</v>
      </c>
      <c r="C55" s="103">
        <v>2002</v>
      </c>
      <c r="D55" s="102" t="s">
        <v>77</v>
      </c>
      <c r="E55" s="102" t="s">
        <v>78</v>
      </c>
      <c r="F55" s="104">
        <v>9.4</v>
      </c>
      <c r="G55" s="58">
        <f>VLOOKUP(S55,TABELA!B$1:O$202,14)</f>
        <v>72</v>
      </c>
      <c r="H55" s="104">
        <v>3.55</v>
      </c>
      <c r="I55" s="58">
        <f>VLOOKUP(H55,TABELA!J$1:O$202,6)</f>
        <v>39</v>
      </c>
      <c r="J55" s="57"/>
      <c r="K55" s="58">
        <f>VLOOKUP(J55,TABELA!H$1:O$202,8)</f>
        <v>0</v>
      </c>
      <c r="L55" s="104">
        <v>22</v>
      </c>
      <c r="M55" s="58">
        <f>VLOOKUP(L55,TABELA!N$1:O$202,2)</f>
        <v>28</v>
      </c>
      <c r="N55" s="104">
        <v>223.3</v>
      </c>
      <c r="O55" s="58">
        <f>VLOOKUP(T55,TABELA!E$1:O$202,11)</f>
        <v>31</v>
      </c>
      <c r="P55" s="59">
        <f t="shared" si="9"/>
        <v>170</v>
      </c>
      <c r="R55" s="60">
        <v>54</v>
      </c>
      <c r="S55" s="56">
        <f t="shared" si="1"/>
        <v>-9.4</v>
      </c>
      <c r="T55" s="56">
        <f t="shared" si="2"/>
        <v>-223.3</v>
      </c>
    </row>
    <row r="56" spans="1:20" ht="15.75">
      <c r="A56" s="82"/>
      <c r="B56" s="102" t="s">
        <v>83</v>
      </c>
      <c r="C56" s="103">
        <v>2002</v>
      </c>
      <c r="D56" s="102" t="s">
        <v>77</v>
      </c>
      <c r="E56" s="102" t="s">
        <v>78</v>
      </c>
      <c r="F56" s="104">
        <v>9.9</v>
      </c>
      <c r="G56" s="58">
        <f>VLOOKUP(S56,TABELA!B$1:O$202,14)</f>
        <v>54</v>
      </c>
      <c r="H56" s="104">
        <v>3.55</v>
      </c>
      <c r="I56" s="58">
        <f>VLOOKUP(H56,TABELA!J$1:O$202,6)</f>
        <v>39</v>
      </c>
      <c r="J56" s="57"/>
      <c r="K56" s="58">
        <f>VLOOKUP(J56,TABELA!H$1:O$202,8)</f>
        <v>0</v>
      </c>
      <c r="L56" s="104">
        <v>24.5</v>
      </c>
      <c r="M56" s="58">
        <f>VLOOKUP(L56,TABELA!N$1:O$202,2)</f>
        <v>33</v>
      </c>
      <c r="N56" s="104">
        <v>218.5</v>
      </c>
      <c r="O56" s="58">
        <f>VLOOKUP(T56,TABELA!E$1:O$202,11)</f>
        <v>40</v>
      </c>
      <c r="P56" s="59">
        <f t="shared" si="9"/>
        <v>166</v>
      </c>
      <c r="R56" s="60">
        <v>55</v>
      </c>
      <c r="S56" s="56">
        <f t="shared" si="1"/>
        <v>-9.9</v>
      </c>
      <c r="T56" s="56">
        <f t="shared" si="2"/>
        <v>-218.5</v>
      </c>
    </row>
    <row r="57" spans="1:20" s="62" customFormat="1" ht="15.75">
      <c r="A57" s="90"/>
      <c r="B57" s="105" t="s">
        <v>32</v>
      </c>
      <c r="C57" s="106"/>
      <c r="D57" s="107" t="s">
        <v>77</v>
      </c>
      <c r="E57" s="107" t="s">
        <v>78</v>
      </c>
      <c r="F57" s="28"/>
      <c r="G57" s="58">
        <f>VLOOKUP(S57,TABELA!B$1:O$202,14)</f>
        <v>0</v>
      </c>
      <c r="H57" s="28"/>
      <c r="I57" s="58">
        <f>VLOOKUP(H57,TABELA!J$1:O$202,6)</f>
        <v>0</v>
      </c>
      <c r="J57" s="63"/>
      <c r="K57" s="58">
        <f>VLOOKUP(J57,TABELA!H$1:O$202,8)</f>
        <v>0</v>
      </c>
      <c r="L57" s="28"/>
      <c r="M57" s="58">
        <f>VLOOKUP(L57,TABELA!N$1:O$202,2)</f>
        <v>0</v>
      </c>
      <c r="N57" s="28"/>
      <c r="O57" s="58">
        <f>VLOOKUP(T57,TABELA!E$1:O$202,11)</f>
        <v>0</v>
      </c>
      <c r="P57" s="64"/>
      <c r="Q57" s="64">
        <f>LARGE(P51:P56,1)+LARGE(P51:P56,2)+LARGE(P51:P56,3)+LARGE(P51:P56,4)+LARGE(P51:P56,5)</f>
        <v>928</v>
      </c>
      <c r="R57" s="60">
        <v>56</v>
      </c>
      <c r="S57" s="62">
        <f t="shared" si="1"/>
        <v>0</v>
      </c>
      <c r="T57" s="62">
        <f t="shared" si="2"/>
        <v>0</v>
      </c>
    </row>
    <row r="58" spans="1:20" ht="15.75">
      <c r="A58" s="82"/>
      <c r="B58" s="102" t="s">
        <v>84</v>
      </c>
      <c r="C58" s="103">
        <v>2002</v>
      </c>
      <c r="D58" s="102" t="s">
        <v>85</v>
      </c>
      <c r="E58" s="71" t="s">
        <v>78</v>
      </c>
      <c r="F58" s="104">
        <v>9.3000000000000007</v>
      </c>
      <c r="G58" s="58">
        <f>VLOOKUP(S58,TABELA!B$1:O$202,14)</f>
        <v>76</v>
      </c>
      <c r="H58" s="104">
        <v>4.0199999999999996</v>
      </c>
      <c r="I58" s="58">
        <f>VLOOKUP(H58,TABELA!J$1:O$202,6)</f>
        <v>55</v>
      </c>
      <c r="J58" s="57"/>
      <c r="K58" s="58">
        <f>VLOOKUP(J58,TABELA!H$1:O$202,8)</f>
        <v>0</v>
      </c>
      <c r="L58" s="104">
        <v>40</v>
      </c>
      <c r="M58" s="58">
        <f>VLOOKUP(L58,TABELA!N$1:O$202,2)</f>
        <v>73</v>
      </c>
      <c r="N58" s="104">
        <v>213.9</v>
      </c>
      <c r="O58" s="58">
        <f>VLOOKUP(T58,TABELA!E$1:O$202,11)</f>
        <v>48</v>
      </c>
      <c r="P58" s="59">
        <f t="shared" ref="P58:P63" si="10">G58+I58+K58+M58+O58</f>
        <v>252</v>
      </c>
      <c r="R58" s="60">
        <v>57</v>
      </c>
      <c r="S58" s="56">
        <f t="shared" si="1"/>
        <v>-9.3000000000000007</v>
      </c>
      <c r="T58" s="56">
        <f t="shared" si="2"/>
        <v>-213.9</v>
      </c>
    </row>
    <row r="59" spans="1:20" ht="15.75">
      <c r="A59" s="82"/>
      <c r="B59" s="102" t="s">
        <v>86</v>
      </c>
      <c r="C59" s="103">
        <v>2002</v>
      </c>
      <c r="D59" s="102" t="s">
        <v>85</v>
      </c>
      <c r="E59" s="71" t="s">
        <v>78</v>
      </c>
      <c r="F59" s="104">
        <v>9.9</v>
      </c>
      <c r="G59" s="58">
        <f>VLOOKUP(S59,TABELA!B$1:O$202,14)</f>
        <v>54</v>
      </c>
      <c r="H59" s="104">
        <v>3.58</v>
      </c>
      <c r="I59" s="58">
        <f>VLOOKUP(H59,TABELA!J$1:O$202,6)</f>
        <v>40</v>
      </c>
      <c r="J59" s="57"/>
      <c r="K59" s="58">
        <f>VLOOKUP(J59,TABELA!H$1:O$202,8)</f>
        <v>0</v>
      </c>
      <c r="L59" s="104">
        <v>33.5</v>
      </c>
      <c r="M59" s="58">
        <f>VLOOKUP(L59,TABELA!N$1:O$202,2)</f>
        <v>56</v>
      </c>
      <c r="N59" s="104">
        <v>224.3</v>
      </c>
      <c r="O59" s="58">
        <f>VLOOKUP(T59,TABELA!E$1:O$202,11)</f>
        <v>30</v>
      </c>
      <c r="P59" s="59">
        <f t="shared" si="10"/>
        <v>180</v>
      </c>
      <c r="R59" s="60">
        <v>58</v>
      </c>
      <c r="S59" s="56">
        <f t="shared" si="1"/>
        <v>-9.9</v>
      </c>
      <c r="T59" s="56">
        <f t="shared" si="2"/>
        <v>-224.3</v>
      </c>
    </row>
    <row r="60" spans="1:20" ht="15.75">
      <c r="A60" s="82"/>
      <c r="B60" s="102" t="s">
        <v>87</v>
      </c>
      <c r="C60" s="103">
        <v>2004</v>
      </c>
      <c r="D60" s="102" t="s">
        <v>85</v>
      </c>
      <c r="E60" s="71" t="s">
        <v>78</v>
      </c>
      <c r="F60" s="104">
        <v>10</v>
      </c>
      <c r="G60" s="58">
        <f>VLOOKUP(S60,TABELA!B$1:O$202,14)</f>
        <v>51</v>
      </c>
      <c r="H60" s="104">
        <v>3.47</v>
      </c>
      <c r="I60" s="58">
        <f>VLOOKUP(H60,TABELA!J$1:O$202,6)</f>
        <v>36</v>
      </c>
      <c r="J60" s="57"/>
      <c r="K60" s="58">
        <f>VLOOKUP(J60,TABELA!H$1:O$202,8)</f>
        <v>0</v>
      </c>
      <c r="L60" s="104">
        <v>13</v>
      </c>
      <c r="M60" s="58">
        <f>VLOOKUP(L60,TABELA!N$1:O$202,2)</f>
        <v>10</v>
      </c>
      <c r="N60" s="104">
        <v>245.1</v>
      </c>
      <c r="O60" s="58">
        <v>0</v>
      </c>
      <c r="P60" s="59">
        <f t="shared" si="10"/>
        <v>97</v>
      </c>
      <c r="R60" s="60">
        <v>59</v>
      </c>
      <c r="S60" s="56">
        <f t="shared" si="1"/>
        <v>-10</v>
      </c>
      <c r="T60" s="56">
        <f t="shared" si="2"/>
        <v>-245.1</v>
      </c>
    </row>
    <row r="61" spans="1:20" ht="15.75">
      <c r="A61" s="82"/>
      <c r="B61" s="102" t="s">
        <v>88</v>
      </c>
      <c r="C61" s="103">
        <v>2003</v>
      </c>
      <c r="D61" s="102" t="s">
        <v>85</v>
      </c>
      <c r="E61" s="71" t="s">
        <v>78</v>
      </c>
      <c r="F61" s="104">
        <v>9.5</v>
      </c>
      <c r="G61" s="58">
        <f>VLOOKUP(S61,TABELA!B$1:O$202,14)</f>
        <v>69</v>
      </c>
      <c r="H61" s="104">
        <v>3.46</v>
      </c>
      <c r="I61" s="58">
        <f>VLOOKUP(H61,TABELA!J$1:O$202,6)</f>
        <v>36</v>
      </c>
      <c r="J61" s="57"/>
      <c r="K61" s="58">
        <f>VLOOKUP(J61,TABELA!H$1:O$202,8)</f>
        <v>0</v>
      </c>
      <c r="L61" s="104">
        <v>25</v>
      </c>
      <c r="M61" s="58">
        <f>VLOOKUP(L61,TABELA!N$1:O$202,2)</f>
        <v>34</v>
      </c>
      <c r="N61" s="104">
        <v>218</v>
      </c>
      <c r="O61" s="58">
        <f>VLOOKUP(T61,TABELA!E$1:O$202,11)</f>
        <v>41</v>
      </c>
      <c r="P61" s="59">
        <f t="shared" si="10"/>
        <v>180</v>
      </c>
      <c r="R61" s="60">
        <v>60</v>
      </c>
      <c r="S61" s="56">
        <f t="shared" si="1"/>
        <v>-9.5</v>
      </c>
      <c r="T61" s="56">
        <f t="shared" si="2"/>
        <v>-218</v>
      </c>
    </row>
    <row r="62" spans="1:20" ht="15.75">
      <c r="A62" s="82"/>
      <c r="B62" s="102" t="s">
        <v>89</v>
      </c>
      <c r="C62" s="103">
        <v>2002</v>
      </c>
      <c r="D62" s="102" t="s">
        <v>85</v>
      </c>
      <c r="E62" s="71" t="s">
        <v>78</v>
      </c>
      <c r="F62" s="104">
        <v>10.6</v>
      </c>
      <c r="G62" s="58">
        <f>VLOOKUP(S62,TABELA!B$1:O$202,14)</f>
        <v>33</v>
      </c>
      <c r="H62" s="104">
        <v>2.92</v>
      </c>
      <c r="I62" s="58">
        <f>VLOOKUP(H62,TABELA!J$1:O$202,6)</f>
        <v>18</v>
      </c>
      <c r="J62" s="57"/>
      <c r="K62" s="58">
        <f>VLOOKUP(J62,TABELA!H$1:O$202,8)</f>
        <v>0</v>
      </c>
      <c r="L62" s="104">
        <v>33</v>
      </c>
      <c r="M62" s="58">
        <f>VLOOKUP(L62,TABELA!N$1:O$202,2)</f>
        <v>54</v>
      </c>
      <c r="N62" s="104">
        <v>229.5</v>
      </c>
      <c r="O62" s="58">
        <f>VLOOKUP(T62,TABELA!E$1:O$202,11)</f>
        <v>21</v>
      </c>
      <c r="P62" s="59">
        <f t="shared" si="10"/>
        <v>126</v>
      </c>
      <c r="R62" s="60">
        <v>61</v>
      </c>
      <c r="S62" s="56">
        <f t="shared" si="1"/>
        <v>-10.6</v>
      </c>
      <c r="T62" s="56">
        <f t="shared" si="2"/>
        <v>-229.5</v>
      </c>
    </row>
    <row r="63" spans="1:20" ht="15.75">
      <c r="A63" s="82"/>
      <c r="B63" s="102" t="s">
        <v>90</v>
      </c>
      <c r="C63" s="103">
        <v>2005</v>
      </c>
      <c r="D63" s="102" t="s">
        <v>85</v>
      </c>
      <c r="E63" s="71" t="s">
        <v>78</v>
      </c>
      <c r="F63" s="104">
        <v>9.6999999999999993</v>
      </c>
      <c r="G63" s="58">
        <f>VLOOKUP(S63,TABELA!B$1:O$202,14)</f>
        <v>61</v>
      </c>
      <c r="H63" s="104">
        <v>3.75</v>
      </c>
      <c r="I63" s="58">
        <f>VLOOKUP(H63,TABELA!J$1:O$202,6)</f>
        <v>45</v>
      </c>
      <c r="J63" s="57"/>
      <c r="K63" s="58">
        <f>VLOOKUP(J63,TABELA!H$1:O$202,8)</f>
        <v>0</v>
      </c>
      <c r="L63" s="104">
        <v>34</v>
      </c>
      <c r="M63" s="58">
        <f>VLOOKUP(L63,TABELA!N$1:O$202,2)</f>
        <v>57</v>
      </c>
      <c r="N63" s="104">
        <v>215.7</v>
      </c>
      <c r="O63" s="58">
        <f>VLOOKUP(T63,TABELA!E$1:O$202,11)</f>
        <v>45</v>
      </c>
      <c r="P63" s="59">
        <f t="shared" si="10"/>
        <v>208</v>
      </c>
      <c r="R63" s="60">
        <v>62</v>
      </c>
      <c r="S63" s="56">
        <f t="shared" si="1"/>
        <v>-9.6999999999999993</v>
      </c>
      <c r="T63" s="56">
        <f t="shared" si="2"/>
        <v>-215.7</v>
      </c>
    </row>
    <row r="64" spans="1:20" s="62" customFormat="1" ht="15.75">
      <c r="A64" s="90"/>
      <c r="B64" s="105" t="s">
        <v>32</v>
      </c>
      <c r="C64" s="106"/>
      <c r="D64" s="107" t="s">
        <v>85</v>
      </c>
      <c r="E64" s="107" t="s">
        <v>78</v>
      </c>
      <c r="F64" s="28"/>
      <c r="G64" s="58">
        <f>VLOOKUP(S64,TABELA!B$1:O$202,14)</f>
        <v>0</v>
      </c>
      <c r="H64" s="28"/>
      <c r="I64" s="58">
        <f>VLOOKUP(H64,TABELA!J$1:O$202,6)</f>
        <v>0</v>
      </c>
      <c r="J64" s="63"/>
      <c r="K64" s="58">
        <f>VLOOKUP(J64,TABELA!H$1:O$202,8)</f>
        <v>0</v>
      </c>
      <c r="L64" s="28"/>
      <c r="M64" s="58">
        <f>VLOOKUP(L64,TABELA!N$1:O$202,2)</f>
        <v>0</v>
      </c>
      <c r="N64" s="28"/>
      <c r="O64" s="58">
        <f>VLOOKUP(T64,TABELA!E$1:O$202,11)</f>
        <v>0</v>
      </c>
      <c r="P64" s="64"/>
      <c r="Q64" s="64">
        <f>LARGE(P58:P63,1)+LARGE(P58:P63,2)+LARGE(P58:P63,3)+LARGE(P58:P63,4)+LARGE(P58:P63,5)</f>
        <v>946</v>
      </c>
      <c r="R64" s="60">
        <v>63</v>
      </c>
      <c r="S64" s="62">
        <f t="shared" si="1"/>
        <v>0</v>
      </c>
      <c r="T64" s="62">
        <f t="shared" si="2"/>
        <v>0</v>
      </c>
    </row>
    <row r="65" spans="1:20">
      <c r="A65" s="88"/>
      <c r="B65" s="102" t="s">
        <v>91</v>
      </c>
      <c r="C65" s="103">
        <v>2002</v>
      </c>
      <c r="D65" s="108" t="s">
        <v>92</v>
      </c>
      <c r="E65" s="102" t="s">
        <v>93</v>
      </c>
      <c r="F65" s="104">
        <v>9.1</v>
      </c>
      <c r="G65" s="58">
        <f>VLOOKUP(S65,TABELA!B$1:O$202,14)</f>
        <v>84</v>
      </c>
      <c r="H65" s="104">
        <v>4</v>
      </c>
      <c r="I65" s="58">
        <f>VLOOKUP(H65,TABELA!J$1:O$202,6)</f>
        <v>54</v>
      </c>
      <c r="J65" s="57"/>
      <c r="K65" s="58">
        <f>VLOOKUP(J65,TABELA!H$1:O$202,8)</f>
        <v>0</v>
      </c>
      <c r="L65" s="104">
        <v>22</v>
      </c>
      <c r="M65" s="58">
        <f>VLOOKUP(L65,TABELA!N$1:O$202,2)</f>
        <v>28</v>
      </c>
      <c r="N65" s="104">
        <v>223.4</v>
      </c>
      <c r="O65" s="58">
        <f>VLOOKUP(T65,TABELA!E$1:O$202,11)</f>
        <v>31</v>
      </c>
      <c r="P65" s="59">
        <f t="shared" ref="P65:P70" si="11">G65+I65+K65+M65+O65</f>
        <v>197</v>
      </c>
      <c r="R65" s="60">
        <v>64</v>
      </c>
      <c r="S65" s="56">
        <f t="shared" si="1"/>
        <v>-9.1</v>
      </c>
      <c r="T65" s="56">
        <f t="shared" si="2"/>
        <v>-223.4</v>
      </c>
    </row>
    <row r="66" spans="1:20">
      <c r="A66" s="88"/>
      <c r="B66" s="102" t="s">
        <v>94</v>
      </c>
      <c r="C66" s="103">
        <v>2002</v>
      </c>
      <c r="D66" s="108" t="s">
        <v>92</v>
      </c>
      <c r="E66" s="102" t="s">
        <v>93</v>
      </c>
      <c r="F66" s="104">
        <v>9.9</v>
      </c>
      <c r="G66" s="58">
        <f>VLOOKUP(S66,TABELA!B$1:O$202,14)</f>
        <v>54</v>
      </c>
      <c r="H66" s="104">
        <v>3.49</v>
      </c>
      <c r="I66" s="58">
        <f>VLOOKUP(H66,TABELA!J$1:O$202,6)</f>
        <v>37</v>
      </c>
      <c r="J66" s="57"/>
      <c r="K66" s="58">
        <f>VLOOKUP(J66,TABELA!H$1:O$202,8)</f>
        <v>0</v>
      </c>
      <c r="L66" s="104">
        <v>28.5</v>
      </c>
      <c r="M66" s="58">
        <f>VLOOKUP(L66,TABELA!N$1:O$202,2)</f>
        <v>43</v>
      </c>
      <c r="N66" s="104">
        <v>227.6</v>
      </c>
      <c r="O66" s="58">
        <f>VLOOKUP(T66,TABELA!E$1:O$202,11)</f>
        <v>24</v>
      </c>
      <c r="P66" s="59">
        <f t="shared" si="11"/>
        <v>158</v>
      </c>
      <c r="R66" s="60">
        <v>65</v>
      </c>
      <c r="S66" s="56">
        <f t="shared" ref="S66:S129" si="12">-F66</f>
        <v>-9.9</v>
      </c>
      <c r="T66" s="56">
        <f t="shared" ref="T66:T129" si="13">-N66</f>
        <v>-227.6</v>
      </c>
    </row>
    <row r="67" spans="1:20">
      <c r="A67" s="88"/>
      <c r="B67" s="102" t="s">
        <v>95</v>
      </c>
      <c r="C67" s="103">
        <v>2002</v>
      </c>
      <c r="D67" s="108" t="s">
        <v>92</v>
      </c>
      <c r="E67" s="102" t="s">
        <v>93</v>
      </c>
      <c r="F67" s="104">
        <v>9.9</v>
      </c>
      <c r="G67" s="58">
        <f>VLOOKUP(S67,TABELA!B$1:O$202,14)</f>
        <v>54</v>
      </c>
      <c r="H67" s="104">
        <v>3.56</v>
      </c>
      <c r="I67" s="58">
        <f>VLOOKUP(H67,TABELA!J$1:O$202,6)</f>
        <v>39</v>
      </c>
      <c r="J67" s="57"/>
      <c r="K67" s="58">
        <f>VLOOKUP(J67,TABELA!H$1:O$202,8)</f>
        <v>0</v>
      </c>
      <c r="L67" s="104">
        <v>39</v>
      </c>
      <c r="M67" s="58">
        <f>VLOOKUP(L67,TABELA!N$1:O$202,2)</f>
        <v>70</v>
      </c>
      <c r="N67" s="104">
        <v>228.5</v>
      </c>
      <c r="O67" s="58">
        <f>VLOOKUP(T67,TABELA!E$1:O$202,11)</f>
        <v>22</v>
      </c>
      <c r="P67" s="59">
        <f t="shared" si="11"/>
        <v>185</v>
      </c>
      <c r="R67" s="60">
        <v>66</v>
      </c>
      <c r="S67" s="56">
        <f t="shared" si="12"/>
        <v>-9.9</v>
      </c>
      <c r="T67" s="56">
        <f t="shared" si="13"/>
        <v>-228.5</v>
      </c>
    </row>
    <row r="68" spans="1:20">
      <c r="A68" s="88"/>
      <c r="B68" s="102" t="s">
        <v>96</v>
      </c>
      <c r="C68" s="103">
        <v>2002</v>
      </c>
      <c r="D68" s="108" t="s">
        <v>92</v>
      </c>
      <c r="E68" s="102" t="s">
        <v>93</v>
      </c>
      <c r="F68" s="104">
        <v>9.8000000000000007</v>
      </c>
      <c r="G68" s="58">
        <f>VLOOKUP(S68,TABELA!B$1:O$202,14)</f>
        <v>58</v>
      </c>
      <c r="H68" s="104">
        <v>3.45</v>
      </c>
      <c r="I68" s="58">
        <f>VLOOKUP(H68,TABELA!J$1:O$202,6)</f>
        <v>35</v>
      </c>
      <c r="J68" s="57"/>
      <c r="K68" s="58">
        <f>VLOOKUP(J68,TABELA!H$1:O$202,8)</f>
        <v>0</v>
      </c>
      <c r="L68" s="104">
        <v>34</v>
      </c>
      <c r="M68" s="58">
        <f>VLOOKUP(L68,TABELA!N$1:O$202,2)</f>
        <v>57</v>
      </c>
      <c r="N68" s="104">
        <v>229.9</v>
      </c>
      <c r="O68" s="58">
        <f>VLOOKUP(T68,TABELA!E$1:O$202,11)</f>
        <v>20</v>
      </c>
      <c r="P68" s="59">
        <f t="shared" si="11"/>
        <v>170</v>
      </c>
      <c r="R68" s="60">
        <v>67</v>
      </c>
      <c r="S68" s="56">
        <f t="shared" si="12"/>
        <v>-9.8000000000000007</v>
      </c>
      <c r="T68" s="56">
        <f t="shared" si="13"/>
        <v>-229.9</v>
      </c>
    </row>
    <row r="69" spans="1:20">
      <c r="A69" s="88"/>
      <c r="B69" s="102" t="s">
        <v>97</v>
      </c>
      <c r="C69" s="103">
        <v>2002</v>
      </c>
      <c r="D69" s="108" t="s">
        <v>92</v>
      </c>
      <c r="E69" s="102" t="s">
        <v>93</v>
      </c>
      <c r="F69" s="104">
        <v>9.6999999999999993</v>
      </c>
      <c r="G69" s="58">
        <f>VLOOKUP(S69,TABELA!B$1:O$202,14)</f>
        <v>61</v>
      </c>
      <c r="H69" s="104">
        <v>3.55</v>
      </c>
      <c r="I69" s="58">
        <f>VLOOKUP(H69,TABELA!J$1:O$202,6)</f>
        <v>39</v>
      </c>
      <c r="J69" s="57"/>
      <c r="K69" s="58">
        <f>VLOOKUP(J69,TABELA!H$1:O$202,8)</f>
        <v>0</v>
      </c>
      <c r="L69" s="104">
        <v>22</v>
      </c>
      <c r="M69" s="58">
        <f>VLOOKUP(L69,TABELA!N$1:O$202,2)</f>
        <v>28</v>
      </c>
      <c r="N69" s="104">
        <v>215.8</v>
      </c>
      <c r="O69" s="58">
        <f>VLOOKUP(T69,TABELA!E$1:O$202,11)</f>
        <v>45</v>
      </c>
      <c r="P69" s="59">
        <f t="shared" si="11"/>
        <v>173</v>
      </c>
      <c r="R69" s="60">
        <v>68</v>
      </c>
      <c r="S69" s="56">
        <f t="shared" si="12"/>
        <v>-9.6999999999999993</v>
      </c>
      <c r="T69" s="56">
        <f t="shared" si="13"/>
        <v>-215.8</v>
      </c>
    </row>
    <row r="70" spans="1:20">
      <c r="A70" s="88"/>
      <c r="B70" s="102" t="s">
        <v>98</v>
      </c>
      <c r="C70" s="103">
        <v>2003</v>
      </c>
      <c r="D70" s="108" t="s">
        <v>92</v>
      </c>
      <c r="E70" s="102" t="s">
        <v>93</v>
      </c>
      <c r="F70" s="104">
        <v>9.8000000000000007</v>
      </c>
      <c r="G70" s="58">
        <f>VLOOKUP(S70,TABELA!B$1:O$202,14)</f>
        <v>58</v>
      </c>
      <c r="H70" s="104">
        <v>4.3</v>
      </c>
      <c r="I70" s="58">
        <f>VLOOKUP(H70,TABELA!J$1:O$202,6)</f>
        <v>69</v>
      </c>
      <c r="J70" s="57"/>
      <c r="K70" s="58">
        <f>VLOOKUP(J70,TABELA!H$1:O$202,8)</f>
        <v>0</v>
      </c>
      <c r="L70" s="104">
        <v>24</v>
      </c>
      <c r="M70" s="58">
        <f>VLOOKUP(L70,TABELA!N$1:O$202,2)</f>
        <v>32</v>
      </c>
      <c r="N70" s="104">
        <v>212.2</v>
      </c>
      <c r="O70" s="58">
        <f>VLOOKUP(T70,TABELA!E$1:O$202,11)</f>
        <v>52</v>
      </c>
      <c r="P70" s="59">
        <f t="shared" si="11"/>
        <v>211</v>
      </c>
      <c r="R70" s="60">
        <v>69</v>
      </c>
      <c r="S70" s="56">
        <f t="shared" si="12"/>
        <v>-9.8000000000000007</v>
      </c>
      <c r="T70" s="56">
        <f t="shared" si="13"/>
        <v>-212.2</v>
      </c>
    </row>
    <row r="71" spans="1:20" s="62" customFormat="1">
      <c r="A71" s="97"/>
      <c r="B71" s="105" t="s">
        <v>32</v>
      </c>
      <c r="C71" s="106"/>
      <c r="D71" s="109" t="s">
        <v>92</v>
      </c>
      <c r="E71" s="107" t="s">
        <v>93</v>
      </c>
      <c r="F71" s="28"/>
      <c r="G71" s="58">
        <f>VLOOKUP(S71,TABELA!B$1:O$202,14)</f>
        <v>0</v>
      </c>
      <c r="H71" s="28"/>
      <c r="I71" s="58">
        <f>VLOOKUP(H71,TABELA!J$1:O$202,6)</f>
        <v>0</v>
      </c>
      <c r="J71" s="63"/>
      <c r="K71" s="58">
        <f>VLOOKUP(J71,TABELA!H$1:O$202,8)</f>
        <v>0</v>
      </c>
      <c r="L71" s="28"/>
      <c r="M71" s="58">
        <f>VLOOKUP(L71,TABELA!N$1:O$202,2)</f>
        <v>0</v>
      </c>
      <c r="N71" s="28"/>
      <c r="O71" s="58">
        <f>VLOOKUP(T71,TABELA!E$1:O$202,11)</f>
        <v>0</v>
      </c>
      <c r="P71" s="64"/>
      <c r="Q71" s="64">
        <f>LARGE(P65:P70,1)+LARGE(P65:P70,2)+LARGE(P65:P70,3)+LARGE(P65:P70,4)+LARGE(P65:P70,5)</f>
        <v>936</v>
      </c>
      <c r="R71" s="60">
        <v>70</v>
      </c>
      <c r="S71" s="62">
        <f t="shared" si="12"/>
        <v>0</v>
      </c>
      <c r="T71" s="62">
        <f t="shared" si="13"/>
        <v>0</v>
      </c>
    </row>
    <row r="72" spans="1:20" ht="15.75">
      <c r="A72" s="82"/>
      <c r="B72" s="102" t="s">
        <v>99</v>
      </c>
      <c r="C72" s="103">
        <v>2003</v>
      </c>
      <c r="D72" s="102" t="s">
        <v>100</v>
      </c>
      <c r="E72" s="102" t="s">
        <v>101</v>
      </c>
      <c r="F72" s="104">
        <v>11.4</v>
      </c>
      <c r="G72" s="58">
        <f>VLOOKUP(S72,TABELA!B$1:O$202,14)</f>
        <v>16</v>
      </c>
      <c r="H72" s="104">
        <v>2.74</v>
      </c>
      <c r="I72" s="58">
        <f>VLOOKUP(H72,TABELA!J$1:O$202,6)</f>
        <v>12</v>
      </c>
      <c r="J72" s="57"/>
      <c r="K72" s="58">
        <f>VLOOKUP(J72,TABELA!H$1:O$202,8)</f>
        <v>0</v>
      </c>
      <c r="L72" s="104">
        <v>19</v>
      </c>
      <c r="M72" s="58">
        <f>VLOOKUP(L72,TABELA!N$1:O$202,2)</f>
        <v>22</v>
      </c>
      <c r="N72" s="104">
        <v>246.9</v>
      </c>
      <c r="O72" s="58">
        <v>0</v>
      </c>
      <c r="P72" s="59">
        <f t="shared" ref="P72:P77" si="14">G72+I72+K72+M72+O72</f>
        <v>50</v>
      </c>
      <c r="R72" s="60">
        <v>71</v>
      </c>
      <c r="S72" s="56">
        <f t="shared" si="12"/>
        <v>-11.4</v>
      </c>
      <c r="T72" s="56">
        <f t="shared" si="13"/>
        <v>-246.9</v>
      </c>
    </row>
    <row r="73" spans="1:20" ht="15.75">
      <c r="A73" s="82"/>
      <c r="B73" s="102" t="s">
        <v>102</v>
      </c>
      <c r="C73" s="103">
        <v>2003</v>
      </c>
      <c r="D73" s="102" t="s">
        <v>100</v>
      </c>
      <c r="E73" s="102" t="s">
        <v>101</v>
      </c>
      <c r="F73" s="104">
        <v>10.199999999999999</v>
      </c>
      <c r="G73" s="58">
        <f>VLOOKUP(S73,TABELA!B$1:O$202,14)</f>
        <v>45</v>
      </c>
      <c r="H73" s="104">
        <v>3.3</v>
      </c>
      <c r="I73" s="58">
        <f>VLOOKUP(H73,TABELA!J$1:O$202,6)</f>
        <v>30</v>
      </c>
      <c r="J73" s="57"/>
      <c r="K73" s="58">
        <f>VLOOKUP(J73,TABELA!H$1:O$202,8)</f>
        <v>0</v>
      </c>
      <c r="L73" s="104">
        <v>24.5</v>
      </c>
      <c r="M73" s="58">
        <f>VLOOKUP(L73,TABELA!N$1:O$202,2)</f>
        <v>33</v>
      </c>
      <c r="N73" s="104">
        <v>314.89999999999998</v>
      </c>
      <c r="O73" s="58">
        <v>0</v>
      </c>
      <c r="P73" s="59">
        <f t="shared" si="14"/>
        <v>108</v>
      </c>
      <c r="R73" s="60">
        <v>72</v>
      </c>
      <c r="S73" s="56">
        <f t="shared" si="12"/>
        <v>-10.199999999999999</v>
      </c>
      <c r="T73" s="56">
        <f t="shared" si="13"/>
        <v>-314.89999999999998</v>
      </c>
    </row>
    <row r="74" spans="1:20" ht="15.75">
      <c r="A74" s="82"/>
      <c r="B74" s="102" t="s">
        <v>103</v>
      </c>
      <c r="C74" s="103">
        <v>2002</v>
      </c>
      <c r="D74" s="102" t="s">
        <v>100</v>
      </c>
      <c r="E74" s="102" t="s">
        <v>101</v>
      </c>
      <c r="F74" s="104">
        <v>9.9</v>
      </c>
      <c r="G74" s="58">
        <f>VLOOKUP(S74,TABELA!B$1:O$202,14)</f>
        <v>54</v>
      </c>
      <c r="H74" s="104">
        <v>3.28</v>
      </c>
      <c r="I74" s="58">
        <f>VLOOKUP(H74,TABELA!J$1:O$202,6)</f>
        <v>30</v>
      </c>
      <c r="J74" s="57"/>
      <c r="K74" s="58">
        <f>VLOOKUP(J74,TABELA!H$1:O$202,8)</f>
        <v>0</v>
      </c>
      <c r="L74" s="104">
        <v>26.5</v>
      </c>
      <c r="M74" s="58">
        <f>VLOOKUP(L74,TABELA!N$1:O$202,2)</f>
        <v>37</v>
      </c>
      <c r="N74" s="104">
        <v>228.2</v>
      </c>
      <c r="O74" s="58">
        <f>VLOOKUP(T74,TABELA!E$1:O$202,11)</f>
        <v>23</v>
      </c>
      <c r="P74" s="59">
        <f t="shared" si="14"/>
        <v>144</v>
      </c>
      <c r="R74" s="60">
        <v>73</v>
      </c>
      <c r="S74" s="56">
        <f t="shared" si="12"/>
        <v>-9.9</v>
      </c>
      <c r="T74" s="56">
        <f t="shared" si="13"/>
        <v>-228.2</v>
      </c>
    </row>
    <row r="75" spans="1:20" ht="15.75">
      <c r="A75" s="82"/>
      <c r="B75" s="102" t="s">
        <v>104</v>
      </c>
      <c r="C75" s="103">
        <v>2002</v>
      </c>
      <c r="D75" s="102" t="s">
        <v>100</v>
      </c>
      <c r="E75" s="102" t="s">
        <v>101</v>
      </c>
      <c r="F75" s="104">
        <v>9.1999999999999993</v>
      </c>
      <c r="G75" s="58">
        <f>VLOOKUP(S75,TABELA!B$1:O$202,14)</f>
        <v>80</v>
      </c>
      <c r="H75" s="104">
        <v>3.9</v>
      </c>
      <c r="I75" s="58">
        <f>VLOOKUP(H75,TABELA!J$1:O$202,6)</f>
        <v>50</v>
      </c>
      <c r="J75" s="57"/>
      <c r="K75" s="58">
        <f>VLOOKUP(J75,TABELA!H$1:O$202,8)</f>
        <v>0</v>
      </c>
      <c r="L75" s="104">
        <v>22.5</v>
      </c>
      <c r="M75" s="58">
        <f>VLOOKUP(L75,TABELA!N$1:O$202,2)</f>
        <v>29</v>
      </c>
      <c r="N75" s="104">
        <v>221.6</v>
      </c>
      <c r="O75" s="58">
        <f>VLOOKUP(T75,TABELA!E$1:O$202,11)</f>
        <v>34</v>
      </c>
      <c r="P75" s="59">
        <f t="shared" si="14"/>
        <v>193</v>
      </c>
      <c r="R75" s="60">
        <v>74</v>
      </c>
      <c r="S75" s="56">
        <f t="shared" si="12"/>
        <v>-9.1999999999999993</v>
      </c>
      <c r="T75" s="56">
        <f t="shared" si="13"/>
        <v>-221.6</v>
      </c>
    </row>
    <row r="76" spans="1:20" ht="15.75">
      <c r="A76" s="82"/>
      <c r="B76" s="102" t="s">
        <v>105</v>
      </c>
      <c r="C76" s="103">
        <v>2003</v>
      </c>
      <c r="D76" s="102" t="s">
        <v>100</v>
      </c>
      <c r="E76" s="102" t="s">
        <v>101</v>
      </c>
      <c r="F76" s="104">
        <v>10.3</v>
      </c>
      <c r="G76" s="58">
        <f>VLOOKUP(S76,TABELA!B$1:O$202,14)</f>
        <v>42</v>
      </c>
      <c r="H76" s="104">
        <v>3.45</v>
      </c>
      <c r="I76" s="58">
        <f>VLOOKUP(H76,TABELA!J$1:O$202,6)</f>
        <v>35</v>
      </c>
      <c r="J76" s="57"/>
      <c r="K76" s="58">
        <f>VLOOKUP(J76,TABELA!H$1:O$202,8)</f>
        <v>0</v>
      </c>
      <c r="L76" s="104">
        <v>23</v>
      </c>
      <c r="M76" s="58">
        <f>VLOOKUP(L76,TABELA!N$1:O$202,2)</f>
        <v>30</v>
      </c>
      <c r="N76" s="104">
        <v>301.2</v>
      </c>
      <c r="O76" s="58">
        <v>0</v>
      </c>
      <c r="P76" s="59">
        <f t="shared" si="14"/>
        <v>107</v>
      </c>
      <c r="R76" s="60">
        <v>75</v>
      </c>
      <c r="S76" s="56">
        <f t="shared" si="12"/>
        <v>-10.3</v>
      </c>
      <c r="T76" s="56">
        <f t="shared" si="13"/>
        <v>-301.2</v>
      </c>
    </row>
    <row r="77" spans="1:20" ht="15.75">
      <c r="A77" s="82"/>
      <c r="B77" s="102" t="s">
        <v>106</v>
      </c>
      <c r="C77" s="103">
        <v>2003</v>
      </c>
      <c r="D77" s="102" t="s">
        <v>100</v>
      </c>
      <c r="E77" s="102" t="s">
        <v>101</v>
      </c>
      <c r="F77" s="104">
        <v>10.9</v>
      </c>
      <c r="G77" s="58">
        <f>VLOOKUP(S77,TABELA!B$1:O$202,14)</f>
        <v>26</v>
      </c>
      <c r="H77" s="104">
        <v>3.5</v>
      </c>
      <c r="I77" s="58">
        <f>VLOOKUP(H77,TABELA!J$1:O$202,6)</f>
        <v>37</v>
      </c>
      <c r="J77" s="57"/>
      <c r="K77" s="58">
        <f>VLOOKUP(J77,TABELA!H$1:O$202,8)</f>
        <v>0</v>
      </c>
      <c r="L77" s="104">
        <v>22.5</v>
      </c>
      <c r="M77" s="58">
        <f>VLOOKUP(L77,TABELA!N$1:O$202,2)</f>
        <v>29</v>
      </c>
      <c r="N77" s="104">
        <v>218.2</v>
      </c>
      <c r="O77" s="58">
        <f>VLOOKUP(T77,TABELA!E$1:O$202,11)</f>
        <v>41</v>
      </c>
      <c r="P77" s="59">
        <f t="shared" si="14"/>
        <v>133</v>
      </c>
      <c r="R77" s="60">
        <v>76</v>
      </c>
      <c r="S77" s="56">
        <f t="shared" si="12"/>
        <v>-10.9</v>
      </c>
      <c r="T77" s="56">
        <f t="shared" si="13"/>
        <v>-218.2</v>
      </c>
    </row>
    <row r="78" spans="1:20" s="62" customFormat="1" ht="15.75">
      <c r="A78" s="90"/>
      <c r="B78" s="105" t="s">
        <v>32</v>
      </c>
      <c r="C78" s="106"/>
      <c r="D78" s="107" t="s">
        <v>100</v>
      </c>
      <c r="E78" s="107" t="s">
        <v>101</v>
      </c>
      <c r="F78" s="28"/>
      <c r="G78" s="58">
        <f>VLOOKUP(S78,TABELA!B$1:O$202,14)</f>
        <v>0</v>
      </c>
      <c r="H78" s="28"/>
      <c r="I78" s="58">
        <f>VLOOKUP(H78,TABELA!J$1:O$202,6)</f>
        <v>0</v>
      </c>
      <c r="J78" s="63"/>
      <c r="K78" s="58">
        <f>VLOOKUP(J78,TABELA!H$1:O$202,8)</f>
        <v>0</v>
      </c>
      <c r="L78" s="28"/>
      <c r="M78" s="58">
        <f>VLOOKUP(L78,TABELA!N$1:O$202,2)</f>
        <v>0</v>
      </c>
      <c r="N78" s="28"/>
      <c r="O78" s="58">
        <f>VLOOKUP(T78,TABELA!E$1:O$202,11)</f>
        <v>0</v>
      </c>
      <c r="P78" s="64"/>
      <c r="Q78" s="64">
        <f>LARGE(P72:P77,1)+LARGE(P72:P77,2)+LARGE(P72:P77,3)+LARGE(P72:P77,4)+LARGE(P72:P77,5)</f>
        <v>685</v>
      </c>
      <c r="R78" s="60">
        <v>77</v>
      </c>
      <c r="S78" s="62">
        <f t="shared" si="12"/>
        <v>0</v>
      </c>
      <c r="T78" s="62">
        <f t="shared" si="13"/>
        <v>0</v>
      </c>
    </row>
    <row r="79" spans="1:20" ht="15.75">
      <c r="A79" s="87"/>
      <c r="B79" s="102" t="s">
        <v>107</v>
      </c>
      <c r="C79" s="103">
        <v>2002</v>
      </c>
      <c r="D79" s="102" t="s">
        <v>108</v>
      </c>
      <c r="E79" s="102" t="s">
        <v>109</v>
      </c>
      <c r="F79" s="104">
        <v>10</v>
      </c>
      <c r="G79" s="58">
        <f>VLOOKUP(S79,TABELA!B$1:O$202,14)</f>
        <v>51</v>
      </c>
      <c r="H79" s="104">
        <v>3.42</v>
      </c>
      <c r="I79" s="58">
        <f>VLOOKUP(H79,TABELA!J$1:O$202,6)</f>
        <v>34</v>
      </c>
      <c r="J79" s="57"/>
      <c r="K79" s="58">
        <f>VLOOKUP(J79,TABELA!H$1:O$202,8)</f>
        <v>0</v>
      </c>
      <c r="L79" s="104">
        <v>18</v>
      </c>
      <c r="M79" s="58">
        <f>VLOOKUP(L79,TABELA!N$1:O$202,2)</f>
        <v>20</v>
      </c>
      <c r="N79" s="104">
        <v>228.6</v>
      </c>
      <c r="O79" s="58">
        <f>VLOOKUP(T79,TABELA!E$1:O$202,11)</f>
        <v>22</v>
      </c>
      <c r="P79" s="59">
        <f t="shared" ref="P79:P84" si="15">G79+I79+K79+M79+O79</f>
        <v>127</v>
      </c>
      <c r="R79" s="60">
        <v>78</v>
      </c>
      <c r="S79" s="56">
        <f t="shared" si="12"/>
        <v>-10</v>
      </c>
      <c r="T79" s="56">
        <f t="shared" si="13"/>
        <v>-228.6</v>
      </c>
    </row>
    <row r="80" spans="1:20" ht="15.75">
      <c r="A80" s="87"/>
      <c r="B80" s="102" t="s">
        <v>110</v>
      </c>
      <c r="C80" s="103">
        <v>2004</v>
      </c>
      <c r="D80" s="102" t="s">
        <v>108</v>
      </c>
      <c r="E80" s="102" t="s">
        <v>109</v>
      </c>
      <c r="F80" s="104">
        <v>9.6999999999999993</v>
      </c>
      <c r="G80" s="58">
        <f>VLOOKUP(S80,TABELA!B$1:O$202,14)</f>
        <v>61</v>
      </c>
      <c r="H80" s="104">
        <v>3.64</v>
      </c>
      <c r="I80" s="58">
        <f>VLOOKUP(H80,TABELA!J$1:O$202,6)</f>
        <v>42</v>
      </c>
      <c r="J80" s="57"/>
      <c r="K80" s="58">
        <f>VLOOKUP(J80,TABELA!H$1:O$202,8)</f>
        <v>0</v>
      </c>
      <c r="L80" s="104">
        <v>18.5</v>
      </c>
      <c r="M80" s="58">
        <f>VLOOKUP(L80,TABELA!N$1:O$202,2)</f>
        <v>21</v>
      </c>
      <c r="N80" s="104">
        <v>207.1</v>
      </c>
      <c r="O80" s="58">
        <f>VLOOKUP(T80,TABELA!E$1:O$202,11)</f>
        <v>61</v>
      </c>
      <c r="P80" s="59">
        <f t="shared" si="15"/>
        <v>185</v>
      </c>
      <c r="R80" s="60">
        <v>79</v>
      </c>
      <c r="S80" s="56">
        <f t="shared" si="12"/>
        <v>-9.6999999999999993</v>
      </c>
      <c r="T80" s="56">
        <f t="shared" si="13"/>
        <v>-207.1</v>
      </c>
    </row>
    <row r="81" spans="1:20" ht="15.75">
      <c r="A81" s="87"/>
      <c r="B81" s="102" t="s">
        <v>111</v>
      </c>
      <c r="C81" s="103">
        <v>2002</v>
      </c>
      <c r="D81" s="102" t="s">
        <v>108</v>
      </c>
      <c r="E81" s="102" t="s">
        <v>109</v>
      </c>
      <c r="F81" s="104">
        <v>9.5</v>
      </c>
      <c r="G81" s="58">
        <f>VLOOKUP(S81,TABELA!B$1:O$202,14)</f>
        <v>69</v>
      </c>
      <c r="H81" s="104">
        <v>3.8</v>
      </c>
      <c r="I81" s="58">
        <f>VLOOKUP(H81,TABELA!J$1:O$202,6)</f>
        <v>47</v>
      </c>
      <c r="J81" s="57"/>
      <c r="K81" s="58">
        <f>VLOOKUP(J81,TABELA!H$1:O$202,8)</f>
        <v>0</v>
      </c>
      <c r="L81" s="104">
        <v>33</v>
      </c>
      <c r="M81" s="58">
        <f>VLOOKUP(L81,TABELA!N$1:O$202,2)</f>
        <v>54</v>
      </c>
      <c r="N81" s="104">
        <v>218.6</v>
      </c>
      <c r="O81" s="58">
        <f>VLOOKUP(T81,TABELA!E$1:O$202,11)</f>
        <v>40</v>
      </c>
      <c r="P81" s="59">
        <f t="shared" si="15"/>
        <v>210</v>
      </c>
      <c r="R81" s="60">
        <v>80</v>
      </c>
      <c r="S81" s="56">
        <f t="shared" si="12"/>
        <v>-9.5</v>
      </c>
      <c r="T81" s="56">
        <f t="shared" si="13"/>
        <v>-218.6</v>
      </c>
    </row>
    <row r="82" spans="1:20" ht="15.75">
      <c r="A82" s="87"/>
      <c r="B82" s="102" t="s">
        <v>112</v>
      </c>
      <c r="C82" s="103">
        <v>2003</v>
      </c>
      <c r="D82" s="102" t="s">
        <v>108</v>
      </c>
      <c r="E82" s="102" t="s">
        <v>109</v>
      </c>
      <c r="F82" s="104">
        <v>9.6999999999999993</v>
      </c>
      <c r="G82" s="58">
        <f>VLOOKUP(S82,TABELA!B$1:O$202,14)</f>
        <v>61</v>
      </c>
      <c r="H82" s="104">
        <v>3.78</v>
      </c>
      <c r="I82" s="58">
        <f>VLOOKUP(H82,TABELA!J$1:O$202,6)</f>
        <v>46</v>
      </c>
      <c r="J82" s="57"/>
      <c r="K82" s="58">
        <f>VLOOKUP(J82,TABELA!H$1:O$202,8)</f>
        <v>0</v>
      </c>
      <c r="L82" s="104">
        <v>23</v>
      </c>
      <c r="M82" s="58">
        <f>VLOOKUP(L82,TABELA!N$1:O$202,2)</f>
        <v>30</v>
      </c>
      <c r="N82" s="104">
        <v>206.4</v>
      </c>
      <c r="O82" s="58">
        <f>VLOOKUP(T82,TABELA!E$1:O$202,11)</f>
        <v>62</v>
      </c>
      <c r="P82" s="59">
        <f t="shared" si="15"/>
        <v>199</v>
      </c>
      <c r="R82" s="60">
        <v>81</v>
      </c>
      <c r="S82" s="56">
        <f t="shared" si="12"/>
        <v>-9.6999999999999993</v>
      </c>
      <c r="T82" s="56">
        <f t="shared" si="13"/>
        <v>-206.4</v>
      </c>
    </row>
    <row r="83" spans="1:20" ht="15.75">
      <c r="A83" s="87"/>
      <c r="B83" s="102" t="s">
        <v>113</v>
      </c>
      <c r="C83" s="103">
        <v>2002</v>
      </c>
      <c r="D83" s="102" t="s">
        <v>108</v>
      </c>
      <c r="E83" s="102" t="s">
        <v>109</v>
      </c>
      <c r="F83" s="104">
        <v>9.8000000000000007</v>
      </c>
      <c r="G83" s="58">
        <f>VLOOKUP(S83,TABELA!B$1:O$202,14)</f>
        <v>58</v>
      </c>
      <c r="H83" s="104">
        <v>3.85</v>
      </c>
      <c r="I83" s="58">
        <f>VLOOKUP(H83,TABELA!J$1:O$202,6)</f>
        <v>49</v>
      </c>
      <c r="J83" s="57"/>
      <c r="K83" s="58">
        <f>VLOOKUP(J83,TABELA!H$1:O$202,8)</f>
        <v>0</v>
      </c>
      <c r="L83" s="104">
        <v>22</v>
      </c>
      <c r="M83" s="58">
        <f>VLOOKUP(L83,TABELA!N$1:O$202,2)</f>
        <v>28</v>
      </c>
      <c r="N83" s="104">
        <v>223.5</v>
      </c>
      <c r="O83" s="58">
        <f>VLOOKUP(T83,TABELA!E$1:O$202,11)</f>
        <v>31</v>
      </c>
      <c r="P83" s="59">
        <f t="shared" si="15"/>
        <v>166</v>
      </c>
      <c r="R83" s="60">
        <v>82</v>
      </c>
      <c r="S83" s="56">
        <f t="shared" si="12"/>
        <v>-9.8000000000000007</v>
      </c>
      <c r="T83" s="56">
        <f t="shared" si="13"/>
        <v>-223.5</v>
      </c>
    </row>
    <row r="84" spans="1:20" ht="15.75">
      <c r="A84" s="87"/>
      <c r="B84" s="102" t="s">
        <v>114</v>
      </c>
      <c r="C84" s="103">
        <v>2002</v>
      </c>
      <c r="D84" s="102" t="s">
        <v>108</v>
      </c>
      <c r="E84" s="102" t="s">
        <v>109</v>
      </c>
      <c r="F84" s="104">
        <v>10</v>
      </c>
      <c r="G84" s="58">
        <f>VLOOKUP(S84,TABELA!B$1:O$202,14)</f>
        <v>51</v>
      </c>
      <c r="H84" s="104">
        <v>3.54</v>
      </c>
      <c r="I84" s="58">
        <f>VLOOKUP(H84,TABELA!J$1:O$202,6)</f>
        <v>38</v>
      </c>
      <c r="J84" s="57"/>
      <c r="K84" s="58">
        <f>VLOOKUP(J84,TABELA!H$1:O$202,8)</f>
        <v>0</v>
      </c>
      <c r="L84" s="104">
        <v>24</v>
      </c>
      <c r="M84" s="58">
        <f>VLOOKUP(L84,TABELA!N$1:O$202,2)</f>
        <v>32</v>
      </c>
      <c r="N84" s="104">
        <v>221.2</v>
      </c>
      <c r="O84" s="58">
        <f>VLOOKUP(T84,TABELA!E$1:O$202,11)</f>
        <v>35</v>
      </c>
      <c r="P84" s="59">
        <f t="shared" si="15"/>
        <v>156</v>
      </c>
      <c r="R84" s="60">
        <v>83</v>
      </c>
      <c r="S84" s="56">
        <f t="shared" si="12"/>
        <v>-10</v>
      </c>
      <c r="T84" s="56">
        <f t="shared" si="13"/>
        <v>-221.2</v>
      </c>
    </row>
    <row r="85" spans="1:20" s="62" customFormat="1" ht="15.75">
      <c r="A85" s="96"/>
      <c r="B85" s="105" t="s">
        <v>32</v>
      </c>
      <c r="C85" s="110"/>
      <c r="D85" s="107" t="s">
        <v>108</v>
      </c>
      <c r="E85" s="107" t="s">
        <v>109</v>
      </c>
      <c r="F85" s="28"/>
      <c r="G85" s="58">
        <f>VLOOKUP(S85,TABELA!B$1:O$202,14)</f>
        <v>0</v>
      </c>
      <c r="H85" s="28"/>
      <c r="I85" s="58">
        <f>VLOOKUP(H85,TABELA!J$1:O$202,6)</f>
        <v>0</v>
      </c>
      <c r="J85" s="63"/>
      <c r="K85" s="58">
        <f>VLOOKUP(J85,TABELA!H$1:O$202,8)</f>
        <v>0</v>
      </c>
      <c r="L85" s="28"/>
      <c r="M85" s="58">
        <f>VLOOKUP(L85,TABELA!N$1:O$202,2)</f>
        <v>0</v>
      </c>
      <c r="N85" s="28"/>
      <c r="O85" s="58">
        <f>VLOOKUP(T85,TABELA!E$1:O$202,11)</f>
        <v>0</v>
      </c>
      <c r="P85" s="64"/>
      <c r="Q85" s="64">
        <f>LARGE(P79:P84,1)+LARGE(P79:P84,2)+LARGE(P79:P84,3)+LARGE(P79:P84,4)+LARGE(P79:P84,5)</f>
        <v>916</v>
      </c>
      <c r="R85" s="60">
        <v>84</v>
      </c>
      <c r="S85" s="62">
        <f t="shared" si="12"/>
        <v>0</v>
      </c>
      <c r="T85" s="62">
        <f t="shared" si="13"/>
        <v>0</v>
      </c>
    </row>
    <row r="86" spans="1:20" ht="15.75">
      <c r="A86" s="87"/>
      <c r="B86" s="102" t="s">
        <v>115</v>
      </c>
      <c r="C86" s="103">
        <v>2002</v>
      </c>
      <c r="D86" s="108" t="s">
        <v>116</v>
      </c>
      <c r="E86" s="102" t="s">
        <v>117</v>
      </c>
      <c r="F86" s="104">
        <v>9.4</v>
      </c>
      <c r="G86" s="58">
        <f>VLOOKUP(S86,TABELA!B$1:O$202,14)</f>
        <v>72</v>
      </c>
      <c r="H86" s="104">
        <v>3.9</v>
      </c>
      <c r="I86" s="58">
        <f>VLOOKUP(H86,TABELA!J$1:O$202,6)</f>
        <v>50</v>
      </c>
      <c r="J86" s="57"/>
      <c r="K86" s="58">
        <f>VLOOKUP(J86,TABELA!H$1:O$202,8)</f>
        <v>0</v>
      </c>
      <c r="L86" s="104">
        <v>32</v>
      </c>
      <c r="M86" s="58">
        <f>VLOOKUP(L86,TABELA!N$1:O$202,2)</f>
        <v>52</v>
      </c>
      <c r="N86" s="104">
        <v>0</v>
      </c>
      <c r="O86" s="58">
        <f>VLOOKUP(T86,TABELA!E$1:O$202,11)</f>
        <v>0</v>
      </c>
      <c r="P86" s="59">
        <f t="shared" ref="P86:P91" si="16">G86+I86+K86+M86+O86</f>
        <v>174</v>
      </c>
      <c r="R86" s="60">
        <v>85</v>
      </c>
      <c r="S86" s="56">
        <f t="shared" si="12"/>
        <v>-9.4</v>
      </c>
      <c r="T86" s="56">
        <f t="shared" si="13"/>
        <v>0</v>
      </c>
    </row>
    <row r="87" spans="1:20" ht="15.75">
      <c r="A87" s="87"/>
      <c r="B87" s="102" t="s">
        <v>118</v>
      </c>
      <c r="C87" s="103">
        <v>2002</v>
      </c>
      <c r="D87" s="108" t="s">
        <v>116</v>
      </c>
      <c r="E87" s="102" t="s">
        <v>117</v>
      </c>
      <c r="F87" s="104">
        <v>9.1</v>
      </c>
      <c r="G87" s="58">
        <f>VLOOKUP(S87,TABELA!B$1:O$202,14)</f>
        <v>84</v>
      </c>
      <c r="H87" s="104">
        <v>4.08</v>
      </c>
      <c r="I87" s="58">
        <f>VLOOKUP(H87,TABELA!J$1:O$202,6)</f>
        <v>58</v>
      </c>
      <c r="J87" s="57"/>
      <c r="K87" s="58">
        <f>VLOOKUP(J87,TABELA!H$1:O$202,8)</f>
        <v>0</v>
      </c>
      <c r="L87" s="104">
        <v>31</v>
      </c>
      <c r="M87" s="58">
        <f>VLOOKUP(L87,TABELA!N$1:O$202,2)</f>
        <v>49</v>
      </c>
      <c r="N87" s="104">
        <v>204.8</v>
      </c>
      <c r="O87" s="58">
        <f>VLOOKUP(T87,TABELA!E$1:O$202,11)</f>
        <v>65</v>
      </c>
      <c r="P87" s="59">
        <f t="shared" si="16"/>
        <v>256</v>
      </c>
      <c r="R87" s="60">
        <v>86</v>
      </c>
      <c r="S87" s="56">
        <f t="shared" si="12"/>
        <v>-9.1</v>
      </c>
      <c r="T87" s="56">
        <f t="shared" si="13"/>
        <v>-204.8</v>
      </c>
    </row>
    <row r="88" spans="1:20" ht="15.75">
      <c r="A88" s="87"/>
      <c r="B88" s="102" t="s">
        <v>119</v>
      </c>
      <c r="C88" s="103">
        <v>2002</v>
      </c>
      <c r="D88" s="108" t="s">
        <v>116</v>
      </c>
      <c r="E88" s="102" t="s">
        <v>117</v>
      </c>
      <c r="F88" s="104">
        <v>9.6999999999999993</v>
      </c>
      <c r="G88" s="58">
        <f>VLOOKUP(S88,TABELA!B$1:O$202,14)</f>
        <v>61</v>
      </c>
      <c r="H88" s="104">
        <v>3.8</v>
      </c>
      <c r="I88" s="58">
        <f>VLOOKUP(H88,TABELA!J$1:O$202,6)</f>
        <v>47</v>
      </c>
      <c r="J88" s="57"/>
      <c r="K88" s="58">
        <f>VLOOKUP(J88,TABELA!H$1:O$202,8)</f>
        <v>0</v>
      </c>
      <c r="L88" s="104">
        <v>25</v>
      </c>
      <c r="M88" s="58">
        <f>VLOOKUP(L88,TABELA!N$1:O$202,2)</f>
        <v>34</v>
      </c>
      <c r="N88" s="104">
        <v>217.1</v>
      </c>
      <c r="O88" s="58">
        <f>VLOOKUP(T88,TABELA!E$1:O$202,11)</f>
        <v>43</v>
      </c>
      <c r="P88" s="59">
        <f t="shared" si="16"/>
        <v>185</v>
      </c>
      <c r="R88" s="60">
        <v>87</v>
      </c>
      <c r="S88" s="56">
        <f t="shared" si="12"/>
        <v>-9.6999999999999993</v>
      </c>
      <c r="T88" s="56">
        <f t="shared" si="13"/>
        <v>-217.1</v>
      </c>
    </row>
    <row r="89" spans="1:20" ht="15.75">
      <c r="A89" s="87"/>
      <c r="B89" s="102" t="s">
        <v>120</v>
      </c>
      <c r="C89" s="103">
        <v>2002</v>
      </c>
      <c r="D89" s="108" t="s">
        <v>116</v>
      </c>
      <c r="E89" s="102" t="s">
        <v>117</v>
      </c>
      <c r="F89" s="104">
        <v>9.6999999999999993</v>
      </c>
      <c r="G89" s="58">
        <f>VLOOKUP(S89,TABELA!B$1:O$202,14)</f>
        <v>61</v>
      </c>
      <c r="H89" s="104">
        <v>3.96</v>
      </c>
      <c r="I89" s="58">
        <f>VLOOKUP(H89,TABELA!J$1:O$202,6)</f>
        <v>52</v>
      </c>
      <c r="J89" s="57"/>
      <c r="K89" s="58">
        <f>VLOOKUP(J89,TABELA!H$1:O$202,8)</f>
        <v>0</v>
      </c>
      <c r="L89" s="104">
        <v>19</v>
      </c>
      <c r="M89" s="58">
        <f>VLOOKUP(L89,TABELA!N$1:O$202,2)</f>
        <v>22</v>
      </c>
      <c r="N89" s="104">
        <v>230.1</v>
      </c>
      <c r="O89" s="58">
        <f>VLOOKUP(T89,TABELA!E$1:O$202,11)</f>
        <v>20</v>
      </c>
      <c r="P89" s="59">
        <f t="shared" si="16"/>
        <v>155</v>
      </c>
      <c r="R89" s="60">
        <v>88</v>
      </c>
      <c r="S89" s="56">
        <f t="shared" si="12"/>
        <v>-9.6999999999999993</v>
      </c>
      <c r="T89" s="56">
        <f t="shared" si="13"/>
        <v>-230.1</v>
      </c>
    </row>
    <row r="90" spans="1:20" ht="15.75">
      <c r="A90" s="87"/>
      <c r="B90" s="102" t="s">
        <v>121</v>
      </c>
      <c r="C90" s="103">
        <v>2002</v>
      </c>
      <c r="D90" s="108" t="s">
        <v>116</v>
      </c>
      <c r="E90" s="102" t="s">
        <v>117</v>
      </c>
      <c r="F90" s="104">
        <v>9.9</v>
      </c>
      <c r="G90" s="58">
        <f>VLOOKUP(S90,TABELA!B$1:O$202,14)</f>
        <v>54</v>
      </c>
      <c r="H90" s="104">
        <v>3.6</v>
      </c>
      <c r="I90" s="58">
        <f>VLOOKUP(H90,TABELA!J$1:O$202,6)</f>
        <v>40</v>
      </c>
      <c r="J90" s="57"/>
      <c r="K90" s="58">
        <f>VLOOKUP(J90,TABELA!H$1:O$202,8)</f>
        <v>0</v>
      </c>
      <c r="L90" s="104">
        <v>23</v>
      </c>
      <c r="M90" s="58">
        <f>VLOOKUP(L90,TABELA!N$1:O$202,2)</f>
        <v>30</v>
      </c>
      <c r="N90" s="104">
        <v>226.9</v>
      </c>
      <c r="O90" s="58">
        <f>VLOOKUP(T90,TABELA!E$1:O$202,11)</f>
        <v>25</v>
      </c>
      <c r="P90" s="59">
        <f t="shared" si="16"/>
        <v>149</v>
      </c>
      <c r="R90" s="60">
        <v>89</v>
      </c>
      <c r="S90" s="56">
        <f t="shared" si="12"/>
        <v>-9.9</v>
      </c>
      <c r="T90" s="56">
        <f t="shared" si="13"/>
        <v>-226.9</v>
      </c>
    </row>
    <row r="91" spans="1:20" ht="15.75">
      <c r="A91" s="87"/>
      <c r="B91" s="102" t="s">
        <v>122</v>
      </c>
      <c r="C91" s="103">
        <v>2003</v>
      </c>
      <c r="D91" s="108" t="s">
        <v>116</v>
      </c>
      <c r="E91" s="102" t="s">
        <v>117</v>
      </c>
      <c r="F91" s="104">
        <v>9.6</v>
      </c>
      <c r="G91" s="58">
        <f>VLOOKUP(S91,TABELA!B$1:O$202,14)</f>
        <v>65</v>
      </c>
      <c r="H91" s="104">
        <v>3.84</v>
      </c>
      <c r="I91" s="58">
        <f>VLOOKUP(H91,TABELA!J$1:O$202,6)</f>
        <v>48</v>
      </c>
      <c r="J91" s="57"/>
      <c r="K91" s="58">
        <f>VLOOKUP(J91,TABELA!H$1:O$202,8)</f>
        <v>0</v>
      </c>
      <c r="L91" s="104">
        <v>24</v>
      </c>
      <c r="M91" s="58">
        <f>VLOOKUP(L91,TABELA!N$1:O$202,2)</f>
        <v>32</v>
      </c>
      <c r="N91" s="104">
        <v>241.4</v>
      </c>
      <c r="O91" s="58">
        <f>VLOOKUP(T91,TABELA!E$1:O$202,11)</f>
        <v>5</v>
      </c>
      <c r="P91" s="59">
        <f t="shared" si="16"/>
        <v>150</v>
      </c>
      <c r="R91" s="60">
        <v>90</v>
      </c>
      <c r="S91" s="56">
        <f t="shared" si="12"/>
        <v>-9.6</v>
      </c>
      <c r="T91" s="56">
        <f t="shared" si="13"/>
        <v>-241.4</v>
      </c>
    </row>
    <row r="92" spans="1:20" s="62" customFormat="1" ht="15.75">
      <c r="A92" s="96"/>
      <c r="B92" s="105" t="s">
        <v>32</v>
      </c>
      <c r="C92" s="111"/>
      <c r="D92" s="109" t="s">
        <v>116</v>
      </c>
      <c r="E92" s="107" t="s">
        <v>117</v>
      </c>
      <c r="F92" s="28"/>
      <c r="G92" s="58">
        <f>VLOOKUP(S92,TABELA!B$1:O$202,14)</f>
        <v>0</v>
      </c>
      <c r="H92" s="28"/>
      <c r="I92" s="58">
        <f>VLOOKUP(H92,TABELA!J$1:O$202,6)</f>
        <v>0</v>
      </c>
      <c r="J92" s="63"/>
      <c r="K92" s="58">
        <f>VLOOKUP(J92,TABELA!H$1:O$202,8)</f>
        <v>0</v>
      </c>
      <c r="L92" s="28"/>
      <c r="M92" s="58">
        <f>VLOOKUP(L92,TABELA!N$1:O$202,2)</f>
        <v>0</v>
      </c>
      <c r="N92" s="28"/>
      <c r="O92" s="58">
        <f>VLOOKUP(T92,TABELA!E$1:O$202,11)</f>
        <v>0</v>
      </c>
      <c r="P92" s="64"/>
      <c r="Q92" s="64">
        <f>LARGE(P86:P91,1)+LARGE(P86:P91,2)+LARGE(P86:P91,3)+LARGE(P86:P91,4)+LARGE(P86:P91,5)</f>
        <v>920</v>
      </c>
      <c r="R92" s="60">
        <v>91</v>
      </c>
      <c r="S92" s="62">
        <f t="shared" si="12"/>
        <v>0</v>
      </c>
      <c r="T92" s="62">
        <f t="shared" si="13"/>
        <v>0</v>
      </c>
    </row>
    <row r="93" spans="1:20" ht="15.75">
      <c r="A93" s="87"/>
      <c r="B93" s="102" t="s">
        <v>123</v>
      </c>
      <c r="C93" s="103">
        <v>2002</v>
      </c>
      <c r="D93" s="102" t="s">
        <v>124</v>
      </c>
      <c r="E93" s="102" t="s">
        <v>93</v>
      </c>
      <c r="F93" s="104">
        <v>9</v>
      </c>
      <c r="G93" s="58">
        <f>VLOOKUP(S93,TABELA!B$1:O$202,14)</f>
        <v>88</v>
      </c>
      <c r="H93" s="104">
        <v>4.12</v>
      </c>
      <c r="I93" s="58">
        <f>VLOOKUP(H93,TABELA!J$1:O$202,6)</f>
        <v>60</v>
      </c>
      <c r="J93" s="57"/>
      <c r="K93" s="58">
        <f>VLOOKUP(J93,TABELA!H$1:O$202,8)</f>
        <v>0</v>
      </c>
      <c r="L93" s="104">
        <v>35</v>
      </c>
      <c r="M93" s="58">
        <f>VLOOKUP(L93,TABELA!N$1:O$202,2)</f>
        <v>59</v>
      </c>
      <c r="N93" s="104">
        <v>214</v>
      </c>
      <c r="O93" s="58">
        <f>VLOOKUP(T93,TABELA!E$1:O$202,11)</f>
        <v>48</v>
      </c>
      <c r="P93" s="59">
        <f t="shared" ref="P93:P98" si="17">G93+I93+K93+M93+O93</f>
        <v>255</v>
      </c>
      <c r="R93" s="60">
        <v>92</v>
      </c>
      <c r="S93" s="56">
        <f t="shared" si="12"/>
        <v>-9</v>
      </c>
      <c r="T93" s="56">
        <f t="shared" si="13"/>
        <v>-214</v>
      </c>
    </row>
    <row r="94" spans="1:20" ht="15.75">
      <c r="A94" s="87"/>
      <c r="B94" s="102" t="s">
        <v>125</v>
      </c>
      <c r="C94" s="103">
        <v>2002</v>
      </c>
      <c r="D94" s="102" t="s">
        <v>124</v>
      </c>
      <c r="E94" s="102" t="s">
        <v>93</v>
      </c>
      <c r="F94" s="104">
        <v>9.1999999999999993</v>
      </c>
      <c r="G94" s="58">
        <f>VLOOKUP(S94,TABELA!B$1:O$202,14)</f>
        <v>80</v>
      </c>
      <c r="H94" s="104">
        <v>4</v>
      </c>
      <c r="I94" s="58">
        <f>VLOOKUP(H94,TABELA!J$1:O$202,6)</f>
        <v>54</v>
      </c>
      <c r="J94" s="57"/>
      <c r="K94" s="58">
        <f>VLOOKUP(J94,TABELA!H$1:O$202,8)</f>
        <v>0</v>
      </c>
      <c r="L94" s="104">
        <v>27.5</v>
      </c>
      <c r="M94" s="58">
        <f>VLOOKUP(L94,TABELA!N$1:O$202,2)</f>
        <v>40</v>
      </c>
      <c r="N94" s="104">
        <v>218.8</v>
      </c>
      <c r="O94" s="58">
        <f>VLOOKUP(T94,TABELA!E$1:O$202,11)</f>
        <v>40</v>
      </c>
      <c r="P94" s="59">
        <f t="shared" si="17"/>
        <v>214</v>
      </c>
      <c r="R94" s="60">
        <v>93</v>
      </c>
      <c r="S94" s="56">
        <f t="shared" si="12"/>
        <v>-9.1999999999999993</v>
      </c>
      <c r="T94" s="56">
        <f t="shared" si="13"/>
        <v>-218.8</v>
      </c>
    </row>
    <row r="95" spans="1:20" ht="15.75">
      <c r="A95" s="87"/>
      <c r="B95" s="102" t="s">
        <v>126</v>
      </c>
      <c r="C95" s="103">
        <v>2003</v>
      </c>
      <c r="D95" s="102" t="s">
        <v>124</v>
      </c>
      <c r="E95" s="102" t="s">
        <v>93</v>
      </c>
      <c r="F95" s="104">
        <v>9.4</v>
      </c>
      <c r="G95" s="58">
        <f>VLOOKUP(S95,TABELA!B$1:O$202,14)</f>
        <v>72</v>
      </c>
      <c r="H95" s="104">
        <v>3.63</v>
      </c>
      <c r="I95" s="58">
        <f>VLOOKUP(H95,TABELA!J$1:O$202,6)</f>
        <v>41</v>
      </c>
      <c r="J95" s="57"/>
      <c r="K95" s="58">
        <f>VLOOKUP(J95,TABELA!H$1:O$202,8)</f>
        <v>0</v>
      </c>
      <c r="L95" s="104">
        <v>26.5</v>
      </c>
      <c r="M95" s="58">
        <f>VLOOKUP(L95,TABELA!N$1:O$202,2)</f>
        <v>37</v>
      </c>
      <c r="N95" s="104">
        <v>213</v>
      </c>
      <c r="O95" s="58">
        <f>VLOOKUP(T95,TABELA!E$1:O$202,11)</f>
        <v>50</v>
      </c>
      <c r="P95" s="59">
        <f t="shared" si="17"/>
        <v>200</v>
      </c>
      <c r="R95" s="60">
        <v>94</v>
      </c>
      <c r="S95" s="56">
        <f t="shared" si="12"/>
        <v>-9.4</v>
      </c>
      <c r="T95" s="56">
        <f t="shared" si="13"/>
        <v>-213</v>
      </c>
    </row>
    <row r="96" spans="1:20" ht="15.75">
      <c r="A96" s="87"/>
      <c r="B96" s="102" t="s">
        <v>158</v>
      </c>
      <c r="C96" s="103">
        <v>2002</v>
      </c>
      <c r="D96" s="102" t="s">
        <v>124</v>
      </c>
      <c r="E96" s="102" t="s">
        <v>93</v>
      </c>
      <c r="F96" s="104">
        <v>9</v>
      </c>
      <c r="G96" s="58">
        <f>VLOOKUP(S96,TABELA!B$1:O$202,14)</f>
        <v>88</v>
      </c>
      <c r="H96" s="104">
        <v>3.92</v>
      </c>
      <c r="I96" s="58">
        <f>VLOOKUP(H96,TABELA!J$1:O$202,6)</f>
        <v>51</v>
      </c>
      <c r="J96" s="57"/>
      <c r="K96" s="58">
        <f>VLOOKUP(J96,TABELA!H$1:O$202,8)</f>
        <v>0</v>
      </c>
      <c r="L96" s="104">
        <v>22</v>
      </c>
      <c r="M96" s="58">
        <f>VLOOKUP(L96,TABELA!N$1:O$202,2)</f>
        <v>28</v>
      </c>
      <c r="N96" s="104">
        <v>219.4</v>
      </c>
      <c r="O96" s="58">
        <f>VLOOKUP(T96,TABELA!E$1:O$202,11)</f>
        <v>38</v>
      </c>
      <c r="P96" s="59">
        <f t="shared" si="17"/>
        <v>205</v>
      </c>
      <c r="R96" s="60">
        <v>95</v>
      </c>
      <c r="S96" s="56">
        <f t="shared" si="12"/>
        <v>-9</v>
      </c>
      <c r="T96" s="56">
        <f t="shared" si="13"/>
        <v>-219.4</v>
      </c>
    </row>
    <row r="97" spans="1:20" ht="15.75">
      <c r="A97" s="87"/>
      <c r="B97" s="102" t="s">
        <v>127</v>
      </c>
      <c r="C97" s="103">
        <v>2002</v>
      </c>
      <c r="D97" s="102" t="s">
        <v>124</v>
      </c>
      <c r="E97" s="102" t="s">
        <v>93</v>
      </c>
      <c r="F97" s="104">
        <v>9.5</v>
      </c>
      <c r="G97" s="58">
        <f>VLOOKUP(S97,TABELA!B$1:O$202,14)</f>
        <v>69</v>
      </c>
      <c r="H97" s="104">
        <v>3.51</v>
      </c>
      <c r="I97" s="58">
        <f>VLOOKUP(H97,TABELA!J$1:O$202,6)</f>
        <v>37</v>
      </c>
      <c r="J97" s="57"/>
      <c r="K97" s="58">
        <f>VLOOKUP(J97,TABELA!H$1:O$202,8)</f>
        <v>0</v>
      </c>
      <c r="L97" s="104">
        <v>35</v>
      </c>
      <c r="M97" s="58">
        <f>VLOOKUP(L97,TABELA!N$1:O$202,2)</f>
        <v>59</v>
      </c>
      <c r="N97" s="104">
        <v>231.4</v>
      </c>
      <c r="O97" s="58">
        <f>VLOOKUP(T97,TABELA!E$1:O$202,11)</f>
        <v>18</v>
      </c>
      <c r="P97" s="59">
        <f t="shared" si="17"/>
        <v>183</v>
      </c>
      <c r="R97" s="60">
        <v>96</v>
      </c>
      <c r="S97" s="56">
        <f t="shared" si="12"/>
        <v>-9.5</v>
      </c>
      <c r="T97" s="56">
        <f t="shared" si="13"/>
        <v>-231.4</v>
      </c>
    </row>
    <row r="98" spans="1:20" ht="15.75">
      <c r="A98" s="87"/>
      <c r="B98" s="102" t="s">
        <v>128</v>
      </c>
      <c r="C98" s="103">
        <v>2002</v>
      </c>
      <c r="D98" s="102" t="s">
        <v>124</v>
      </c>
      <c r="E98" s="102" t="s">
        <v>93</v>
      </c>
      <c r="F98" s="104">
        <v>9.6</v>
      </c>
      <c r="G98" s="58">
        <f>VLOOKUP(S98,TABELA!B$1:O$202,14)</f>
        <v>65</v>
      </c>
      <c r="H98" s="104">
        <v>3.88</v>
      </c>
      <c r="I98" s="58">
        <f>VLOOKUP(H98,TABELA!J$1:O$202,6)</f>
        <v>50</v>
      </c>
      <c r="J98" s="57"/>
      <c r="K98" s="58">
        <f>VLOOKUP(J98,TABELA!H$1:O$202,8)</f>
        <v>0</v>
      </c>
      <c r="L98" s="104">
        <v>39</v>
      </c>
      <c r="M98" s="58">
        <f>VLOOKUP(L98,TABELA!N$1:O$202,2)</f>
        <v>70</v>
      </c>
      <c r="N98" s="104">
        <v>234</v>
      </c>
      <c r="O98" s="58">
        <f>VLOOKUP(T98,TABELA!E$1:O$202,11)</f>
        <v>14</v>
      </c>
      <c r="P98" s="59">
        <f t="shared" si="17"/>
        <v>199</v>
      </c>
      <c r="R98" s="60">
        <v>97</v>
      </c>
      <c r="S98" s="56">
        <f t="shared" si="12"/>
        <v>-9.6</v>
      </c>
      <c r="T98" s="56">
        <f t="shared" si="13"/>
        <v>-234</v>
      </c>
    </row>
    <row r="99" spans="1:20" s="62" customFormat="1" ht="15.75">
      <c r="A99" s="96"/>
      <c r="B99" s="105" t="s">
        <v>32</v>
      </c>
      <c r="C99" s="106"/>
      <c r="D99" s="107" t="s">
        <v>124</v>
      </c>
      <c r="E99" s="107" t="s">
        <v>93</v>
      </c>
      <c r="F99" s="28"/>
      <c r="G99" s="58">
        <f>VLOOKUP(S99,TABELA!B$1:O$202,14)</f>
        <v>0</v>
      </c>
      <c r="H99" s="28"/>
      <c r="I99" s="58">
        <f>VLOOKUP(H99,TABELA!J$1:O$202,6)</f>
        <v>0</v>
      </c>
      <c r="J99" s="63"/>
      <c r="K99" s="58">
        <f>VLOOKUP(J99,TABELA!H$1:O$202,8)</f>
        <v>0</v>
      </c>
      <c r="L99" s="28"/>
      <c r="M99" s="58">
        <f>VLOOKUP(L99,TABELA!N$1:O$202,2)</f>
        <v>0</v>
      </c>
      <c r="N99" s="28"/>
      <c r="O99" s="58">
        <f>VLOOKUP(T99,TABELA!E$1:O$202,11)</f>
        <v>0</v>
      </c>
      <c r="P99" s="64"/>
      <c r="Q99" s="64">
        <f>LARGE(P93:P98,1)+LARGE(P93:P98,2)+LARGE(P93:P98,3)+LARGE(P93:P98,4)+LARGE(P93:P98,5)</f>
        <v>1073</v>
      </c>
      <c r="R99" s="60">
        <v>98</v>
      </c>
      <c r="S99" s="62">
        <f t="shared" si="12"/>
        <v>0</v>
      </c>
      <c r="T99" s="62">
        <f t="shared" si="13"/>
        <v>0</v>
      </c>
    </row>
    <row r="100" spans="1:20" ht="15.75">
      <c r="A100" s="87"/>
      <c r="B100" s="102" t="s">
        <v>129</v>
      </c>
      <c r="C100" s="103">
        <v>2004</v>
      </c>
      <c r="D100" s="102" t="s">
        <v>130</v>
      </c>
      <c r="E100" s="102" t="s">
        <v>131</v>
      </c>
      <c r="F100" s="104">
        <v>10.5</v>
      </c>
      <c r="G100" s="58">
        <f>VLOOKUP(S100,TABELA!B$1:O$202,14)</f>
        <v>36</v>
      </c>
      <c r="H100" s="104">
        <v>3.25</v>
      </c>
      <c r="I100" s="58">
        <f>VLOOKUP(H100,TABELA!J$1:O$202,6)</f>
        <v>29</v>
      </c>
      <c r="J100" s="57"/>
      <c r="K100" s="58">
        <f>VLOOKUP(J100,TABELA!H$1:O$202,8)</f>
        <v>0</v>
      </c>
      <c r="L100" s="104">
        <v>21</v>
      </c>
      <c r="M100" s="58">
        <f>VLOOKUP(L100,TABELA!N$1:O$202,2)</f>
        <v>26</v>
      </c>
      <c r="N100" s="104">
        <v>220.2</v>
      </c>
      <c r="O100" s="58">
        <f>VLOOKUP(T100,TABELA!E$1:O$202,11)</f>
        <v>37</v>
      </c>
      <c r="P100" s="59">
        <f t="shared" ref="P100:P105" si="18">G100+I100+K100+M100+O100</f>
        <v>128</v>
      </c>
      <c r="R100" s="60">
        <v>99</v>
      </c>
      <c r="S100" s="56">
        <f t="shared" si="12"/>
        <v>-10.5</v>
      </c>
      <c r="T100" s="56">
        <f t="shared" si="13"/>
        <v>-220.2</v>
      </c>
    </row>
    <row r="101" spans="1:20" ht="15.75">
      <c r="A101" s="87"/>
      <c r="B101" s="102" t="s">
        <v>132</v>
      </c>
      <c r="C101" s="103">
        <v>2002</v>
      </c>
      <c r="D101" s="102" t="s">
        <v>130</v>
      </c>
      <c r="E101" s="102" t="s">
        <v>131</v>
      </c>
      <c r="F101" s="104">
        <v>9.6999999999999993</v>
      </c>
      <c r="G101" s="58">
        <f>VLOOKUP(S101,TABELA!B$1:O$202,14)</f>
        <v>61</v>
      </c>
      <c r="H101" s="104">
        <v>3.67</v>
      </c>
      <c r="I101" s="58">
        <f>VLOOKUP(H101,TABELA!J$1:O$202,6)</f>
        <v>43</v>
      </c>
      <c r="J101" s="57"/>
      <c r="K101" s="58">
        <f>VLOOKUP(J101,TABELA!H$1:O$202,8)</f>
        <v>0</v>
      </c>
      <c r="L101" s="104">
        <v>26.5</v>
      </c>
      <c r="M101" s="58">
        <f>VLOOKUP(L101,TABELA!N$1:O$202,2)</f>
        <v>37</v>
      </c>
      <c r="N101" s="104">
        <v>229.8</v>
      </c>
      <c r="O101" s="58">
        <f>VLOOKUP(T101,TABELA!E$1:O$202,11)</f>
        <v>20</v>
      </c>
      <c r="P101" s="59">
        <f t="shared" si="18"/>
        <v>161</v>
      </c>
      <c r="R101" s="60">
        <v>100</v>
      </c>
      <c r="S101" s="56">
        <f t="shared" si="12"/>
        <v>-9.6999999999999993</v>
      </c>
      <c r="T101" s="56">
        <f t="shared" si="13"/>
        <v>-229.8</v>
      </c>
    </row>
    <row r="102" spans="1:20" ht="15.75">
      <c r="A102" s="87"/>
      <c r="B102" s="102" t="s">
        <v>133</v>
      </c>
      <c r="C102" s="103">
        <v>2003</v>
      </c>
      <c r="D102" s="102" t="s">
        <v>130</v>
      </c>
      <c r="E102" s="102" t="s">
        <v>131</v>
      </c>
      <c r="F102" s="104">
        <v>10.5</v>
      </c>
      <c r="G102" s="58">
        <f>VLOOKUP(S102,TABELA!B$1:O$202,14)</f>
        <v>36</v>
      </c>
      <c r="H102" s="104">
        <v>3.26</v>
      </c>
      <c r="I102" s="58">
        <f>VLOOKUP(H102,TABELA!J$1:O$202,6)</f>
        <v>29</v>
      </c>
      <c r="J102" s="57"/>
      <c r="K102" s="58">
        <f>VLOOKUP(J102,TABELA!H$1:O$202,8)</f>
        <v>0</v>
      </c>
      <c r="L102" s="104">
        <v>26</v>
      </c>
      <c r="M102" s="58">
        <f>VLOOKUP(L102,TABELA!N$1:O$202,2)</f>
        <v>36</v>
      </c>
      <c r="N102" s="104">
        <v>231.3</v>
      </c>
      <c r="O102" s="58">
        <f>VLOOKUP(T102,TABELA!E$1:O$202,11)</f>
        <v>18</v>
      </c>
      <c r="P102" s="59">
        <f t="shared" si="18"/>
        <v>119</v>
      </c>
      <c r="R102" s="60">
        <v>101</v>
      </c>
      <c r="S102" s="56">
        <f t="shared" si="12"/>
        <v>-10.5</v>
      </c>
      <c r="T102" s="56">
        <f t="shared" si="13"/>
        <v>-231.3</v>
      </c>
    </row>
    <row r="103" spans="1:20" ht="15.75">
      <c r="A103" s="87"/>
      <c r="B103" s="102" t="s">
        <v>134</v>
      </c>
      <c r="C103" s="103">
        <v>2003</v>
      </c>
      <c r="D103" s="102" t="s">
        <v>130</v>
      </c>
      <c r="E103" s="102" t="s">
        <v>131</v>
      </c>
      <c r="F103" s="104">
        <v>10.7</v>
      </c>
      <c r="G103" s="58">
        <f>VLOOKUP(S103,TABELA!B$1:O$202,14)</f>
        <v>31</v>
      </c>
      <c r="H103" s="104">
        <v>2.6</v>
      </c>
      <c r="I103" s="58">
        <f>VLOOKUP(H103,TABELA!J$1:O$202,6)</f>
        <v>8</v>
      </c>
      <c r="J103" s="57"/>
      <c r="K103" s="58">
        <f>VLOOKUP(J103,TABELA!H$1:O$202,8)</f>
        <v>0</v>
      </c>
      <c r="L103" s="104">
        <v>16</v>
      </c>
      <c r="M103" s="58">
        <f>VLOOKUP(L103,TABELA!N$1:O$202,2)</f>
        <v>16</v>
      </c>
      <c r="N103" s="104">
        <v>237.7</v>
      </c>
      <c r="O103" s="58">
        <f>VLOOKUP(T103,TABELA!E$1:O$202,11)</f>
        <v>10</v>
      </c>
      <c r="P103" s="59">
        <f t="shared" si="18"/>
        <v>65</v>
      </c>
      <c r="R103" s="60">
        <v>102</v>
      </c>
      <c r="S103" s="56">
        <f t="shared" si="12"/>
        <v>-10.7</v>
      </c>
      <c r="T103" s="56">
        <f t="shared" si="13"/>
        <v>-237.7</v>
      </c>
    </row>
    <row r="104" spans="1:20" ht="15.75">
      <c r="A104" s="87"/>
      <c r="B104" s="102"/>
      <c r="C104" s="103"/>
      <c r="D104" s="102" t="s">
        <v>130</v>
      </c>
      <c r="E104" s="102" t="s">
        <v>131</v>
      </c>
      <c r="F104" s="104"/>
      <c r="G104" s="58">
        <f>VLOOKUP(S104,TABELA!B$1:O$202,14)</f>
        <v>0</v>
      </c>
      <c r="H104" s="104"/>
      <c r="I104" s="58">
        <f>VLOOKUP(H104,TABELA!J$1:O$202,6)</f>
        <v>0</v>
      </c>
      <c r="J104" s="57"/>
      <c r="K104" s="58">
        <f>VLOOKUP(J104,TABELA!H$1:O$202,8)</f>
        <v>0</v>
      </c>
      <c r="L104" s="104"/>
      <c r="M104" s="58">
        <f>VLOOKUP(L104,TABELA!N$1:O$202,2)</f>
        <v>0</v>
      </c>
      <c r="N104" s="104"/>
      <c r="O104" s="58">
        <f>VLOOKUP(T104,TABELA!E$1:O$202,11)</f>
        <v>0</v>
      </c>
      <c r="P104" s="59">
        <f t="shared" si="18"/>
        <v>0</v>
      </c>
      <c r="R104" s="60">
        <v>103</v>
      </c>
      <c r="S104" s="56">
        <f t="shared" si="12"/>
        <v>0</v>
      </c>
      <c r="T104" s="56">
        <f t="shared" si="13"/>
        <v>0</v>
      </c>
    </row>
    <row r="105" spans="1:20" ht="15.75">
      <c r="A105" s="87"/>
      <c r="B105" s="102"/>
      <c r="C105" s="103"/>
      <c r="D105" s="102" t="s">
        <v>130</v>
      </c>
      <c r="E105" s="102" t="s">
        <v>131</v>
      </c>
      <c r="F105" s="104"/>
      <c r="G105" s="58">
        <f>VLOOKUP(S105,TABELA!B$1:O$202,14)</f>
        <v>0</v>
      </c>
      <c r="H105" s="104"/>
      <c r="I105" s="58">
        <f>VLOOKUP(H105,TABELA!J$1:O$202,6)</f>
        <v>0</v>
      </c>
      <c r="J105" s="57"/>
      <c r="K105" s="58">
        <f>VLOOKUP(J105,TABELA!H$1:O$202,8)</f>
        <v>0</v>
      </c>
      <c r="L105" s="104"/>
      <c r="M105" s="58">
        <f>VLOOKUP(L105,TABELA!N$1:O$202,2)</f>
        <v>0</v>
      </c>
      <c r="N105" s="104"/>
      <c r="O105" s="58">
        <f>VLOOKUP(T105,TABELA!E$1:O$202,11)</f>
        <v>0</v>
      </c>
      <c r="P105" s="59">
        <f t="shared" si="18"/>
        <v>0</v>
      </c>
      <c r="R105" s="60">
        <v>104</v>
      </c>
      <c r="S105" s="56">
        <f t="shared" si="12"/>
        <v>0</v>
      </c>
      <c r="T105" s="56">
        <f t="shared" si="13"/>
        <v>0</v>
      </c>
    </row>
    <row r="106" spans="1:20" s="62" customFormat="1" ht="15.75">
      <c r="A106" s="96"/>
      <c r="B106" s="105" t="s">
        <v>32</v>
      </c>
      <c r="C106" s="106"/>
      <c r="D106" s="107" t="s">
        <v>130</v>
      </c>
      <c r="E106" s="107" t="s">
        <v>131</v>
      </c>
      <c r="F106" s="28"/>
      <c r="G106" s="58">
        <f>VLOOKUP(S106,TABELA!B$1:O$202,14)</f>
        <v>0</v>
      </c>
      <c r="H106" s="28"/>
      <c r="I106" s="58">
        <f>VLOOKUP(H106,TABELA!J$1:O$202,6)</f>
        <v>0</v>
      </c>
      <c r="J106" s="63"/>
      <c r="K106" s="58">
        <f>VLOOKUP(J106,TABELA!H$1:O$202,8)</f>
        <v>0</v>
      </c>
      <c r="L106" s="28"/>
      <c r="M106" s="58">
        <f>VLOOKUP(L106,TABELA!N$1:O$202,2)</f>
        <v>0</v>
      </c>
      <c r="N106" s="28"/>
      <c r="O106" s="58">
        <f>VLOOKUP(T106,TABELA!E$1:O$202,11)</f>
        <v>0</v>
      </c>
      <c r="P106" s="64"/>
      <c r="Q106" s="64">
        <f>LARGE(P100:P105,1)+LARGE(P100:P105,2)+LARGE(P100:P105,3)+LARGE(P100:P105,4)+LARGE(P100:P105,5)</f>
        <v>473</v>
      </c>
      <c r="R106" s="60">
        <v>105</v>
      </c>
      <c r="S106" s="62">
        <f t="shared" si="12"/>
        <v>0</v>
      </c>
      <c r="T106" s="62">
        <f t="shared" si="13"/>
        <v>0</v>
      </c>
    </row>
    <row r="107" spans="1:20">
      <c r="A107" s="88"/>
      <c r="B107" s="102" t="s">
        <v>135</v>
      </c>
      <c r="C107" s="103">
        <v>2002</v>
      </c>
      <c r="D107" s="102" t="s">
        <v>136</v>
      </c>
      <c r="E107" s="102" t="s">
        <v>70</v>
      </c>
      <c r="F107" s="104">
        <v>9</v>
      </c>
      <c r="G107" s="58">
        <f>VLOOKUP(S107,TABELA!B$1:O$202,14)</f>
        <v>88</v>
      </c>
      <c r="H107" s="104">
        <v>4.1399999999999997</v>
      </c>
      <c r="I107" s="58">
        <f>VLOOKUP(H107,TABELA!J$1:O$202,6)</f>
        <v>61</v>
      </c>
      <c r="J107" s="57"/>
      <c r="K107" s="58">
        <f>VLOOKUP(J107,TABELA!H$1:O$202,8)</f>
        <v>0</v>
      </c>
      <c r="L107" s="104">
        <v>31</v>
      </c>
      <c r="M107" s="58">
        <f>VLOOKUP(L107,TABELA!N$1:O$202,2)</f>
        <v>49</v>
      </c>
      <c r="N107" s="104">
        <v>156.9</v>
      </c>
      <c r="O107" s="58">
        <f>VLOOKUP(T107,TABELA!E$1:O$202,11)</f>
        <v>80</v>
      </c>
      <c r="P107" s="59">
        <f t="shared" ref="P107:P112" si="19">G107+I107+K107+M107+O107</f>
        <v>278</v>
      </c>
      <c r="R107" s="60">
        <v>106</v>
      </c>
      <c r="S107" s="56">
        <f t="shared" si="12"/>
        <v>-9</v>
      </c>
      <c r="T107" s="56">
        <f t="shared" si="13"/>
        <v>-156.9</v>
      </c>
    </row>
    <row r="108" spans="1:20">
      <c r="A108" s="88"/>
      <c r="B108" s="102" t="s">
        <v>137</v>
      </c>
      <c r="C108" s="103">
        <v>2002</v>
      </c>
      <c r="D108" s="102" t="s">
        <v>136</v>
      </c>
      <c r="E108" s="102" t="s">
        <v>70</v>
      </c>
      <c r="F108" s="104">
        <v>10.7</v>
      </c>
      <c r="G108" s="58">
        <f>VLOOKUP(S108,TABELA!B$1:O$202,14)</f>
        <v>31</v>
      </c>
      <c r="H108" s="104">
        <v>3.1</v>
      </c>
      <c r="I108" s="58">
        <f>VLOOKUP(H108,TABELA!J$1:O$202,6)</f>
        <v>24</v>
      </c>
      <c r="J108" s="57"/>
      <c r="K108" s="58">
        <f>VLOOKUP(J108,TABELA!H$1:O$202,8)</f>
        <v>0</v>
      </c>
      <c r="L108" s="104">
        <v>29.5</v>
      </c>
      <c r="M108" s="58">
        <f>VLOOKUP(L108,TABELA!N$1:O$202,2)</f>
        <v>45</v>
      </c>
      <c r="N108" s="104">
        <v>217</v>
      </c>
      <c r="O108" s="58">
        <f>VLOOKUP(T108,TABELA!E$1:O$202,11)</f>
        <v>43</v>
      </c>
      <c r="P108" s="59">
        <f t="shared" si="19"/>
        <v>143</v>
      </c>
      <c r="R108" s="60">
        <v>107</v>
      </c>
      <c r="S108" s="56">
        <f t="shared" si="12"/>
        <v>-10.7</v>
      </c>
      <c r="T108" s="56">
        <f t="shared" si="13"/>
        <v>-217</v>
      </c>
    </row>
    <row r="109" spans="1:20">
      <c r="A109" s="88"/>
      <c r="B109" s="102" t="s">
        <v>138</v>
      </c>
      <c r="C109" s="103">
        <v>2003</v>
      </c>
      <c r="D109" s="102" t="s">
        <v>136</v>
      </c>
      <c r="E109" s="102" t="s">
        <v>70</v>
      </c>
      <c r="F109" s="104">
        <v>10.6</v>
      </c>
      <c r="G109" s="58">
        <f>VLOOKUP(S109,TABELA!B$1:O$202,14)</f>
        <v>33</v>
      </c>
      <c r="H109" s="104">
        <v>3.08</v>
      </c>
      <c r="I109" s="58">
        <f>VLOOKUP(H109,TABELA!J$1:O$202,6)</f>
        <v>23</v>
      </c>
      <c r="J109" s="57"/>
      <c r="K109" s="58">
        <f>VLOOKUP(J109,TABELA!H$1:O$202,8)</f>
        <v>0</v>
      </c>
      <c r="L109" s="104">
        <v>22.5</v>
      </c>
      <c r="M109" s="58">
        <f>VLOOKUP(L109,TABELA!N$1:O$202,2)</f>
        <v>29</v>
      </c>
      <c r="N109" s="104">
        <v>243.6</v>
      </c>
      <c r="O109" s="58">
        <f>VLOOKUP(T109,TABELA!E$1:O$202,11)</f>
        <v>2</v>
      </c>
      <c r="P109" s="59">
        <f t="shared" si="19"/>
        <v>87</v>
      </c>
      <c r="R109" s="60">
        <v>108</v>
      </c>
      <c r="S109" s="56">
        <f t="shared" si="12"/>
        <v>-10.6</v>
      </c>
      <c r="T109" s="56">
        <f t="shared" si="13"/>
        <v>-243.6</v>
      </c>
    </row>
    <row r="110" spans="1:20">
      <c r="A110" s="88"/>
      <c r="B110" s="102" t="s">
        <v>139</v>
      </c>
      <c r="C110" s="103">
        <v>2002</v>
      </c>
      <c r="D110" s="102" t="s">
        <v>136</v>
      </c>
      <c r="E110" s="102" t="s">
        <v>70</v>
      </c>
      <c r="F110" s="104">
        <v>10.5</v>
      </c>
      <c r="G110" s="58">
        <f>VLOOKUP(S110,TABELA!B$1:O$202,14)</f>
        <v>36</v>
      </c>
      <c r="H110" s="104">
        <v>3</v>
      </c>
      <c r="I110" s="58">
        <f>VLOOKUP(H110,TABELA!J$1:O$202,6)</f>
        <v>20</v>
      </c>
      <c r="J110" s="57"/>
      <c r="K110" s="58">
        <f>VLOOKUP(J110,TABELA!H$1:O$202,8)</f>
        <v>0</v>
      </c>
      <c r="L110" s="104">
        <v>30</v>
      </c>
      <c r="M110" s="58">
        <f>VLOOKUP(L110,TABELA!N$1:O$202,2)</f>
        <v>47</v>
      </c>
      <c r="N110" s="104">
        <v>227.1</v>
      </c>
      <c r="O110" s="58">
        <f>VLOOKUP(T110,TABELA!E$1:O$202,11)</f>
        <v>25</v>
      </c>
      <c r="P110" s="59">
        <f t="shared" si="19"/>
        <v>128</v>
      </c>
      <c r="R110" s="60">
        <v>109</v>
      </c>
      <c r="S110" s="56">
        <f t="shared" si="12"/>
        <v>-10.5</v>
      </c>
      <c r="T110" s="56">
        <f t="shared" si="13"/>
        <v>-227.1</v>
      </c>
    </row>
    <row r="111" spans="1:20">
      <c r="A111" s="88"/>
      <c r="B111" s="102" t="s">
        <v>140</v>
      </c>
      <c r="C111" s="103">
        <v>2003</v>
      </c>
      <c r="D111" s="102" t="s">
        <v>136</v>
      </c>
      <c r="E111" s="102" t="s">
        <v>70</v>
      </c>
      <c r="F111" s="104">
        <v>9.6999999999999993</v>
      </c>
      <c r="G111" s="58">
        <f>VLOOKUP(S111,TABELA!B$1:O$202,14)</f>
        <v>61</v>
      </c>
      <c r="H111" s="104">
        <v>3.42</v>
      </c>
      <c r="I111" s="58">
        <f>VLOOKUP(H111,TABELA!J$1:O$202,6)</f>
        <v>34</v>
      </c>
      <c r="J111" s="57"/>
      <c r="K111" s="58">
        <f>VLOOKUP(J111,TABELA!H$1:O$202,8)</f>
        <v>0</v>
      </c>
      <c r="L111" s="104">
        <v>27</v>
      </c>
      <c r="M111" s="58">
        <f>VLOOKUP(L111,TABELA!N$1:O$202,2)</f>
        <v>39</v>
      </c>
      <c r="N111" s="104">
        <v>221.2</v>
      </c>
      <c r="O111" s="58">
        <f>VLOOKUP(T111,TABELA!E$1:O$202,11)</f>
        <v>35</v>
      </c>
      <c r="P111" s="59">
        <f t="shared" si="19"/>
        <v>169</v>
      </c>
      <c r="R111" s="60">
        <v>110</v>
      </c>
      <c r="S111" s="56">
        <f t="shared" si="12"/>
        <v>-9.6999999999999993</v>
      </c>
      <c r="T111" s="56">
        <f t="shared" si="13"/>
        <v>-221.2</v>
      </c>
    </row>
    <row r="112" spans="1:20">
      <c r="A112" s="88"/>
      <c r="B112" s="102" t="s">
        <v>141</v>
      </c>
      <c r="C112" s="103">
        <v>2002</v>
      </c>
      <c r="D112" s="102" t="s">
        <v>136</v>
      </c>
      <c r="E112" s="102" t="s">
        <v>70</v>
      </c>
      <c r="F112" s="104">
        <v>10.1</v>
      </c>
      <c r="G112" s="58">
        <f>VLOOKUP(S112,TABELA!B$1:O$202,14)</f>
        <v>48</v>
      </c>
      <c r="H112" s="104">
        <v>3.15</v>
      </c>
      <c r="I112" s="58">
        <f>VLOOKUP(H112,TABELA!J$1:O$202,6)</f>
        <v>25</v>
      </c>
      <c r="J112" s="57"/>
      <c r="K112" s="58">
        <f>VLOOKUP(J112,TABELA!H$1:O$202,8)</f>
        <v>0</v>
      </c>
      <c r="L112" s="104">
        <v>34</v>
      </c>
      <c r="M112" s="58">
        <f>VLOOKUP(L112,TABELA!N$1:O$202,2)</f>
        <v>57</v>
      </c>
      <c r="N112" s="104">
        <v>217.5</v>
      </c>
      <c r="O112" s="58">
        <f>VLOOKUP(T112,TABELA!E$1:O$202,11)</f>
        <v>42</v>
      </c>
      <c r="P112" s="59">
        <f t="shared" si="19"/>
        <v>172</v>
      </c>
      <c r="R112" s="60">
        <v>111</v>
      </c>
      <c r="S112" s="56">
        <f t="shared" si="12"/>
        <v>-10.1</v>
      </c>
      <c r="T112" s="56">
        <f t="shared" si="13"/>
        <v>-217.5</v>
      </c>
    </row>
    <row r="113" spans="1:20" s="62" customFormat="1">
      <c r="A113" s="97"/>
      <c r="B113" s="105" t="s">
        <v>32</v>
      </c>
      <c r="C113" s="106"/>
      <c r="D113" s="107" t="s">
        <v>136</v>
      </c>
      <c r="E113" s="107" t="s">
        <v>70</v>
      </c>
      <c r="F113" s="28"/>
      <c r="G113" s="58">
        <f>VLOOKUP(S113,TABELA!B$1:O$202,14)</f>
        <v>0</v>
      </c>
      <c r="H113" s="28"/>
      <c r="I113" s="58">
        <f>VLOOKUP(H113,TABELA!J$1:O$202,6)</f>
        <v>0</v>
      </c>
      <c r="J113" s="63"/>
      <c r="K113" s="58">
        <f>VLOOKUP(J113,TABELA!H$1:O$202,8)</f>
        <v>0</v>
      </c>
      <c r="L113" s="28"/>
      <c r="M113" s="58">
        <f>VLOOKUP(L113,TABELA!N$1:O$202,2)</f>
        <v>0</v>
      </c>
      <c r="N113" s="28"/>
      <c r="O113" s="58">
        <f>VLOOKUP(T113,TABELA!E$1:O$202,11)</f>
        <v>0</v>
      </c>
      <c r="P113" s="64"/>
      <c r="Q113" s="64">
        <f>LARGE(P107:P112,1)+LARGE(P107:P112,2)+LARGE(P107:P112,3)+LARGE(P107:P112,4)+LARGE(P107:P112,5)</f>
        <v>890</v>
      </c>
      <c r="R113" s="60">
        <v>112</v>
      </c>
      <c r="S113" s="62">
        <f t="shared" si="12"/>
        <v>0</v>
      </c>
      <c r="T113" s="62">
        <f t="shared" si="13"/>
        <v>0</v>
      </c>
    </row>
    <row r="114" spans="1:20">
      <c r="A114" s="88"/>
      <c r="B114" s="102"/>
      <c r="C114" s="103"/>
      <c r="D114" s="102" t="s">
        <v>142</v>
      </c>
      <c r="E114" s="102" t="s">
        <v>143</v>
      </c>
      <c r="F114" s="104"/>
      <c r="G114" s="58">
        <f>VLOOKUP(S114,TABELA!B$1:O$202,14)</f>
        <v>0</v>
      </c>
      <c r="H114" s="104"/>
      <c r="I114" s="58">
        <f>VLOOKUP(H114,TABELA!J$1:O$202,6)</f>
        <v>0</v>
      </c>
      <c r="J114" s="57"/>
      <c r="K114" s="58">
        <f>VLOOKUP(J114,TABELA!H$1:O$202,8)</f>
        <v>0</v>
      </c>
      <c r="L114" s="104"/>
      <c r="M114" s="58">
        <f>VLOOKUP(L114,TABELA!N$1:O$202,2)</f>
        <v>0</v>
      </c>
      <c r="N114" s="104"/>
      <c r="O114" s="58">
        <f>VLOOKUP(T114,TABELA!E$1:O$202,11)</f>
        <v>0</v>
      </c>
      <c r="P114" s="59">
        <f t="shared" ref="P114:P119" si="20">G114+I114+K114+M114+O114</f>
        <v>0</v>
      </c>
      <c r="R114" s="60">
        <v>113</v>
      </c>
      <c r="S114" s="56">
        <f t="shared" si="12"/>
        <v>0</v>
      </c>
      <c r="T114" s="56">
        <f t="shared" si="13"/>
        <v>0</v>
      </c>
    </row>
    <row r="115" spans="1:20">
      <c r="A115" s="88"/>
      <c r="B115" s="102"/>
      <c r="C115" s="103"/>
      <c r="D115" s="102" t="s">
        <v>142</v>
      </c>
      <c r="E115" s="102" t="s">
        <v>143</v>
      </c>
      <c r="F115" s="104"/>
      <c r="G115" s="58">
        <f>VLOOKUP(S115,TABELA!B$1:O$202,14)</f>
        <v>0</v>
      </c>
      <c r="H115" s="104"/>
      <c r="I115" s="58">
        <f>VLOOKUP(H115,TABELA!J$1:O$202,6)</f>
        <v>0</v>
      </c>
      <c r="J115" s="57"/>
      <c r="K115" s="58">
        <f>VLOOKUP(J115,TABELA!H$1:O$202,8)</f>
        <v>0</v>
      </c>
      <c r="L115" s="104"/>
      <c r="M115" s="58">
        <f>VLOOKUP(L115,TABELA!N$1:O$202,2)</f>
        <v>0</v>
      </c>
      <c r="N115" s="104"/>
      <c r="O115" s="58">
        <f>VLOOKUP(T115,TABELA!E$1:O$202,11)</f>
        <v>0</v>
      </c>
      <c r="P115" s="59">
        <f t="shared" si="20"/>
        <v>0</v>
      </c>
      <c r="R115" s="60">
        <v>114</v>
      </c>
      <c r="S115" s="56">
        <f t="shared" si="12"/>
        <v>0</v>
      </c>
      <c r="T115" s="56">
        <f t="shared" si="13"/>
        <v>0</v>
      </c>
    </row>
    <row r="116" spans="1:20">
      <c r="A116" s="88"/>
      <c r="B116" s="102"/>
      <c r="C116" s="103"/>
      <c r="D116" s="102" t="s">
        <v>142</v>
      </c>
      <c r="E116" s="102" t="s">
        <v>143</v>
      </c>
      <c r="F116" s="104"/>
      <c r="G116" s="58">
        <f>VLOOKUP(S116,TABELA!B$1:O$202,14)</f>
        <v>0</v>
      </c>
      <c r="H116" s="104"/>
      <c r="I116" s="58">
        <f>VLOOKUP(H116,TABELA!J$1:O$202,6)</f>
        <v>0</v>
      </c>
      <c r="J116" s="57"/>
      <c r="K116" s="58">
        <f>VLOOKUP(J116,TABELA!H$1:O$202,8)</f>
        <v>0</v>
      </c>
      <c r="L116" s="104"/>
      <c r="M116" s="58">
        <f>VLOOKUP(L116,TABELA!N$1:O$202,2)</f>
        <v>0</v>
      </c>
      <c r="N116" s="104"/>
      <c r="O116" s="58">
        <f>VLOOKUP(T116,TABELA!E$1:O$202,11)</f>
        <v>0</v>
      </c>
      <c r="P116" s="59">
        <f t="shared" si="20"/>
        <v>0</v>
      </c>
      <c r="R116" s="60">
        <v>115</v>
      </c>
      <c r="S116" s="56">
        <f t="shared" si="12"/>
        <v>0</v>
      </c>
      <c r="T116" s="56">
        <f t="shared" si="13"/>
        <v>0</v>
      </c>
    </row>
    <row r="117" spans="1:20">
      <c r="A117" s="88"/>
      <c r="B117" s="102"/>
      <c r="C117" s="103"/>
      <c r="D117" s="102" t="s">
        <v>142</v>
      </c>
      <c r="E117" s="102" t="s">
        <v>143</v>
      </c>
      <c r="F117" s="104"/>
      <c r="G117" s="58">
        <f>VLOOKUP(S117,TABELA!B$1:O$202,14)</f>
        <v>0</v>
      </c>
      <c r="H117" s="104"/>
      <c r="I117" s="58">
        <f>VLOOKUP(H117,TABELA!J$1:O$202,6)</f>
        <v>0</v>
      </c>
      <c r="J117" s="57"/>
      <c r="K117" s="58">
        <f>VLOOKUP(J117,TABELA!H$1:O$202,8)</f>
        <v>0</v>
      </c>
      <c r="L117" s="104"/>
      <c r="M117" s="58">
        <f>VLOOKUP(L117,TABELA!N$1:O$202,2)</f>
        <v>0</v>
      </c>
      <c r="N117" s="104"/>
      <c r="O117" s="58">
        <f>VLOOKUP(T117,TABELA!E$1:O$202,11)</f>
        <v>0</v>
      </c>
      <c r="P117" s="59">
        <f t="shared" si="20"/>
        <v>0</v>
      </c>
      <c r="R117" s="60">
        <v>116</v>
      </c>
      <c r="S117" s="56">
        <f t="shared" si="12"/>
        <v>0</v>
      </c>
      <c r="T117" s="56">
        <f t="shared" si="13"/>
        <v>0</v>
      </c>
    </row>
    <row r="118" spans="1:20">
      <c r="A118" s="88"/>
      <c r="B118" s="102"/>
      <c r="C118" s="103"/>
      <c r="D118" s="102" t="s">
        <v>142</v>
      </c>
      <c r="E118" s="102" t="s">
        <v>143</v>
      </c>
      <c r="F118" s="104"/>
      <c r="G118" s="58">
        <f>VLOOKUP(S118,TABELA!B$1:O$202,14)</f>
        <v>0</v>
      </c>
      <c r="H118" s="104"/>
      <c r="I118" s="58">
        <f>VLOOKUP(H118,TABELA!J$1:O$202,6)</f>
        <v>0</v>
      </c>
      <c r="J118" s="57"/>
      <c r="K118" s="58">
        <f>VLOOKUP(J118,TABELA!H$1:O$202,8)</f>
        <v>0</v>
      </c>
      <c r="L118" s="104"/>
      <c r="M118" s="58">
        <f>VLOOKUP(L118,TABELA!N$1:O$202,2)</f>
        <v>0</v>
      </c>
      <c r="N118" s="104"/>
      <c r="O118" s="58">
        <f>VLOOKUP(T118,TABELA!E$1:O$202,11)</f>
        <v>0</v>
      </c>
      <c r="P118" s="59">
        <f t="shared" si="20"/>
        <v>0</v>
      </c>
      <c r="R118" s="60">
        <v>117</v>
      </c>
      <c r="S118" s="56">
        <f t="shared" si="12"/>
        <v>0</v>
      </c>
      <c r="T118" s="56">
        <f t="shared" si="13"/>
        <v>0</v>
      </c>
    </row>
    <row r="119" spans="1:20">
      <c r="A119" s="88"/>
      <c r="B119" s="102"/>
      <c r="C119" s="103"/>
      <c r="D119" s="102" t="s">
        <v>142</v>
      </c>
      <c r="E119" s="102" t="s">
        <v>143</v>
      </c>
      <c r="F119" s="104"/>
      <c r="G119" s="58">
        <f>VLOOKUP(S119,TABELA!B$1:O$202,14)</f>
        <v>0</v>
      </c>
      <c r="H119" s="104"/>
      <c r="I119" s="58">
        <f>VLOOKUP(H119,TABELA!J$1:O$202,6)</f>
        <v>0</v>
      </c>
      <c r="J119" s="57"/>
      <c r="K119" s="58">
        <f>VLOOKUP(J119,TABELA!H$1:O$202,8)</f>
        <v>0</v>
      </c>
      <c r="L119" s="104"/>
      <c r="M119" s="58">
        <f>VLOOKUP(L119,TABELA!N$1:O$202,2)</f>
        <v>0</v>
      </c>
      <c r="N119" s="104"/>
      <c r="O119" s="58">
        <f>VLOOKUP(T119,TABELA!E$1:O$202,11)</f>
        <v>0</v>
      </c>
      <c r="P119" s="59">
        <f t="shared" si="20"/>
        <v>0</v>
      </c>
      <c r="R119" s="60">
        <v>118</v>
      </c>
      <c r="S119" s="56">
        <f t="shared" si="12"/>
        <v>0</v>
      </c>
      <c r="T119" s="56">
        <f t="shared" si="13"/>
        <v>0</v>
      </c>
    </row>
    <row r="120" spans="1:20" s="62" customFormat="1">
      <c r="A120" s="97"/>
      <c r="B120" s="105" t="s">
        <v>32</v>
      </c>
      <c r="C120" s="106"/>
      <c r="D120" s="107" t="s">
        <v>142</v>
      </c>
      <c r="E120" s="107" t="s">
        <v>143</v>
      </c>
      <c r="F120" s="28"/>
      <c r="G120" s="58">
        <f>VLOOKUP(S120,TABELA!B$1:O$202,14)</f>
        <v>0</v>
      </c>
      <c r="H120" s="28"/>
      <c r="I120" s="58">
        <f>VLOOKUP(H120,TABELA!J$1:O$202,6)</f>
        <v>0</v>
      </c>
      <c r="J120" s="63"/>
      <c r="K120" s="58">
        <f>VLOOKUP(J120,TABELA!H$1:O$202,8)</f>
        <v>0</v>
      </c>
      <c r="L120" s="28"/>
      <c r="M120" s="58">
        <f>VLOOKUP(L120,TABELA!N$1:O$202,2)</f>
        <v>0</v>
      </c>
      <c r="N120" s="28"/>
      <c r="O120" s="58">
        <f>VLOOKUP(T120,TABELA!E$1:O$202,11)</f>
        <v>0</v>
      </c>
      <c r="P120" s="64"/>
      <c r="Q120" s="64">
        <f>LARGE(P114:P119,1)+LARGE(P114:P119,2)+LARGE(P114:P119,3)+LARGE(P114:P119,4)+LARGE(P114:P119,5)</f>
        <v>0</v>
      </c>
      <c r="R120" s="60">
        <v>119</v>
      </c>
      <c r="S120" s="62">
        <f t="shared" si="12"/>
        <v>0</v>
      </c>
      <c r="T120" s="62">
        <f t="shared" si="13"/>
        <v>0</v>
      </c>
    </row>
    <row r="121" spans="1:20">
      <c r="A121" s="89"/>
      <c r="B121" s="102" t="s">
        <v>144</v>
      </c>
      <c r="C121" s="103">
        <v>2002</v>
      </c>
      <c r="D121" s="108" t="s">
        <v>145</v>
      </c>
      <c r="E121" s="102" t="s">
        <v>146</v>
      </c>
      <c r="F121" s="104">
        <v>9.6</v>
      </c>
      <c r="G121" s="58">
        <f>VLOOKUP(S121,TABELA!B$1:O$202,14)</f>
        <v>65</v>
      </c>
      <c r="H121" s="104">
        <v>3.58</v>
      </c>
      <c r="I121" s="58">
        <f>VLOOKUP(H121,TABELA!J$1:O$202,6)</f>
        <v>40</v>
      </c>
      <c r="J121" s="57"/>
      <c r="K121" s="58">
        <f>VLOOKUP(J121,TABELA!H$1:O$202,8)</f>
        <v>0</v>
      </c>
      <c r="L121" s="104">
        <v>21</v>
      </c>
      <c r="M121" s="58">
        <f>VLOOKUP(L121,TABELA!N$1:O$202,2)</f>
        <v>26</v>
      </c>
      <c r="N121" s="104">
        <v>211</v>
      </c>
      <c r="O121" s="58">
        <f>VLOOKUP(T121,TABELA!E$1:O$202,11)</f>
        <v>54</v>
      </c>
      <c r="P121" s="59">
        <f t="shared" ref="P121:P126" si="21">G121+I121+K121+M121+O121</f>
        <v>185</v>
      </c>
      <c r="R121" s="60">
        <v>120</v>
      </c>
      <c r="S121" s="56">
        <f t="shared" si="12"/>
        <v>-9.6</v>
      </c>
      <c r="T121" s="56">
        <f t="shared" si="13"/>
        <v>-211</v>
      </c>
    </row>
    <row r="122" spans="1:20">
      <c r="A122" s="89"/>
      <c r="B122" s="102" t="s">
        <v>147</v>
      </c>
      <c r="C122" s="103">
        <v>2002</v>
      </c>
      <c r="D122" s="108" t="s">
        <v>145</v>
      </c>
      <c r="E122" s="102" t="s">
        <v>146</v>
      </c>
      <c r="F122" s="104">
        <v>9.4</v>
      </c>
      <c r="G122" s="58">
        <f>VLOOKUP(S122,TABELA!B$1:O$202,14)</f>
        <v>72</v>
      </c>
      <c r="H122" s="104">
        <v>3.95</v>
      </c>
      <c r="I122" s="58">
        <f>VLOOKUP(H122,TABELA!J$1:O$202,6)</f>
        <v>52</v>
      </c>
      <c r="J122" s="57"/>
      <c r="K122" s="58">
        <f>VLOOKUP(J122,TABELA!H$1:O$202,8)</f>
        <v>0</v>
      </c>
      <c r="L122" s="104">
        <v>27</v>
      </c>
      <c r="M122" s="58">
        <f>VLOOKUP(L122,TABELA!N$1:O$202,2)</f>
        <v>39</v>
      </c>
      <c r="N122" s="104">
        <v>224.1</v>
      </c>
      <c r="O122" s="58">
        <f>VLOOKUP(T122,TABELA!E$1:O$202,11)</f>
        <v>30</v>
      </c>
      <c r="P122" s="59">
        <f t="shared" si="21"/>
        <v>193</v>
      </c>
      <c r="R122" s="60">
        <v>121</v>
      </c>
      <c r="S122" s="56">
        <f t="shared" si="12"/>
        <v>-9.4</v>
      </c>
      <c r="T122" s="56">
        <f t="shared" si="13"/>
        <v>-224.1</v>
      </c>
    </row>
    <row r="123" spans="1:20">
      <c r="A123" s="89"/>
      <c r="B123" s="102" t="s">
        <v>148</v>
      </c>
      <c r="C123" s="103">
        <v>2002</v>
      </c>
      <c r="D123" s="108" t="s">
        <v>145</v>
      </c>
      <c r="E123" s="102" t="s">
        <v>146</v>
      </c>
      <c r="F123" s="104">
        <v>9.5</v>
      </c>
      <c r="G123" s="58">
        <f>VLOOKUP(S123,TABELA!B$1:O$202,14)</f>
        <v>69</v>
      </c>
      <c r="H123" s="104">
        <v>3.5</v>
      </c>
      <c r="I123" s="58">
        <f>VLOOKUP(H123,TABELA!J$1:O$202,6)</f>
        <v>37</v>
      </c>
      <c r="J123" s="57"/>
      <c r="K123" s="58">
        <f>VLOOKUP(J123,TABELA!H$1:O$202,8)</f>
        <v>0</v>
      </c>
      <c r="L123" s="104">
        <v>22</v>
      </c>
      <c r="M123" s="58">
        <f>VLOOKUP(L123,TABELA!N$1:O$202,2)</f>
        <v>28</v>
      </c>
      <c r="N123" s="104">
        <v>216.2</v>
      </c>
      <c r="O123" s="58">
        <f>VLOOKUP(T123,TABELA!E$1:O$202,11)</f>
        <v>44</v>
      </c>
      <c r="P123" s="59">
        <f t="shared" si="21"/>
        <v>178</v>
      </c>
      <c r="R123" s="60">
        <v>122</v>
      </c>
      <c r="S123" s="56">
        <f t="shared" si="12"/>
        <v>-9.5</v>
      </c>
      <c r="T123" s="56">
        <f t="shared" si="13"/>
        <v>-216.2</v>
      </c>
    </row>
    <row r="124" spans="1:20">
      <c r="A124" s="89"/>
      <c r="B124" s="102" t="s">
        <v>149</v>
      </c>
      <c r="C124" s="103">
        <v>2003</v>
      </c>
      <c r="D124" s="108" t="s">
        <v>145</v>
      </c>
      <c r="E124" s="102" t="s">
        <v>146</v>
      </c>
      <c r="F124" s="104">
        <v>9.9</v>
      </c>
      <c r="G124" s="58">
        <f>VLOOKUP(S124,TABELA!B$1:O$202,14)</f>
        <v>54</v>
      </c>
      <c r="H124" s="104">
        <v>3.54</v>
      </c>
      <c r="I124" s="58">
        <f>VLOOKUP(H124,TABELA!J$1:O$202,6)</f>
        <v>38</v>
      </c>
      <c r="J124" s="57"/>
      <c r="K124" s="58">
        <f>VLOOKUP(J124,TABELA!H$1:O$202,8)</f>
        <v>0</v>
      </c>
      <c r="L124" s="104">
        <v>26</v>
      </c>
      <c r="M124" s="58">
        <f>VLOOKUP(L124,TABELA!N$1:O$202,2)</f>
        <v>36</v>
      </c>
      <c r="N124" s="104">
        <v>224.8</v>
      </c>
      <c r="O124" s="58">
        <f>VLOOKUP(T124,TABELA!E$1:O$202,11)</f>
        <v>29</v>
      </c>
      <c r="P124" s="59">
        <f t="shared" si="21"/>
        <v>157</v>
      </c>
      <c r="R124" s="60">
        <v>123</v>
      </c>
      <c r="S124" s="56">
        <f t="shared" si="12"/>
        <v>-9.9</v>
      </c>
      <c r="T124" s="56">
        <f t="shared" si="13"/>
        <v>-224.8</v>
      </c>
    </row>
    <row r="125" spans="1:20">
      <c r="A125" s="89"/>
      <c r="B125" s="102" t="s">
        <v>150</v>
      </c>
      <c r="C125" s="103">
        <v>2003</v>
      </c>
      <c r="D125" s="108" t="s">
        <v>145</v>
      </c>
      <c r="E125" s="102" t="s">
        <v>146</v>
      </c>
      <c r="F125" s="104">
        <v>10.199999999999999</v>
      </c>
      <c r="G125" s="58">
        <f>VLOOKUP(S125,TABELA!B$1:O$202,14)</f>
        <v>45</v>
      </c>
      <c r="H125" s="104">
        <v>3.52</v>
      </c>
      <c r="I125" s="58">
        <f>VLOOKUP(H125,TABELA!J$1:O$202,6)</f>
        <v>38</v>
      </c>
      <c r="J125" s="57"/>
      <c r="K125" s="58">
        <f>VLOOKUP(J125,TABELA!H$1:O$202,8)</f>
        <v>0</v>
      </c>
      <c r="L125" s="104">
        <v>24</v>
      </c>
      <c r="M125" s="58">
        <f>VLOOKUP(L125,TABELA!N$1:O$202,2)</f>
        <v>32</v>
      </c>
      <c r="N125" s="104">
        <v>219.5</v>
      </c>
      <c r="O125" s="58">
        <f>VLOOKUP(T125,TABELA!E$1:O$202,11)</f>
        <v>38</v>
      </c>
      <c r="P125" s="59">
        <f t="shared" si="21"/>
        <v>153</v>
      </c>
      <c r="R125" s="60">
        <v>124</v>
      </c>
      <c r="S125" s="56">
        <f t="shared" si="12"/>
        <v>-10.199999999999999</v>
      </c>
      <c r="T125" s="56">
        <f t="shared" si="13"/>
        <v>-219.5</v>
      </c>
    </row>
    <row r="126" spans="1:20">
      <c r="A126" s="89"/>
      <c r="B126" s="102" t="s">
        <v>151</v>
      </c>
      <c r="C126" s="103">
        <v>2002</v>
      </c>
      <c r="D126" s="108" t="s">
        <v>145</v>
      </c>
      <c r="E126" s="102" t="s">
        <v>146</v>
      </c>
      <c r="F126" s="104">
        <v>10.6</v>
      </c>
      <c r="G126" s="58">
        <f>VLOOKUP(S126,TABELA!B$1:O$202,14)</f>
        <v>33</v>
      </c>
      <c r="H126" s="104">
        <v>3.4</v>
      </c>
      <c r="I126" s="58">
        <f>VLOOKUP(H126,TABELA!J$1:O$202,6)</f>
        <v>34</v>
      </c>
      <c r="J126" s="57"/>
      <c r="K126" s="58">
        <f>VLOOKUP(J126,TABELA!H$1:O$202,8)</f>
        <v>0</v>
      </c>
      <c r="L126" s="104">
        <v>24</v>
      </c>
      <c r="M126" s="58">
        <f>VLOOKUP(L126,TABELA!N$1:O$202,2)</f>
        <v>32</v>
      </c>
      <c r="N126" s="104">
        <v>235.4</v>
      </c>
      <c r="O126" s="58">
        <f>VLOOKUP(T126,TABELA!E$1:O$202,11)</f>
        <v>13</v>
      </c>
      <c r="P126" s="59">
        <f t="shared" si="21"/>
        <v>112</v>
      </c>
      <c r="R126" s="60">
        <v>125</v>
      </c>
      <c r="S126" s="56">
        <f t="shared" si="12"/>
        <v>-10.6</v>
      </c>
      <c r="T126" s="56">
        <f t="shared" si="13"/>
        <v>-235.4</v>
      </c>
    </row>
    <row r="127" spans="1:20" s="62" customFormat="1">
      <c r="A127" s="98"/>
      <c r="B127" s="105" t="s">
        <v>32</v>
      </c>
      <c r="C127" s="106"/>
      <c r="D127" s="109" t="s">
        <v>145</v>
      </c>
      <c r="E127" s="107" t="s">
        <v>146</v>
      </c>
      <c r="F127" s="28"/>
      <c r="G127" s="58">
        <f>VLOOKUP(S127,TABELA!B$1:O$202,14)</f>
        <v>0</v>
      </c>
      <c r="H127" s="28"/>
      <c r="I127" s="58">
        <f>VLOOKUP(H127,TABELA!J$1:O$202,6)</f>
        <v>0</v>
      </c>
      <c r="J127" s="63"/>
      <c r="K127" s="58">
        <f>VLOOKUP(J127,TABELA!H$1:O$202,8)</f>
        <v>0</v>
      </c>
      <c r="L127" s="28"/>
      <c r="M127" s="58">
        <f>VLOOKUP(L127,TABELA!N$1:O$202,2)</f>
        <v>0</v>
      </c>
      <c r="N127" s="28"/>
      <c r="O127" s="58">
        <f>VLOOKUP(T127,TABELA!E$1:O$202,11)</f>
        <v>0</v>
      </c>
      <c r="P127" s="64"/>
      <c r="Q127" s="64">
        <f>LARGE(P121:P126,1)+LARGE(P121:P126,2)+LARGE(P121:P126,3)+LARGE(P121:P126,4)+LARGE(P121:P126,5)</f>
        <v>866</v>
      </c>
      <c r="R127" s="60">
        <v>126</v>
      </c>
      <c r="S127" s="62">
        <f t="shared" si="12"/>
        <v>0</v>
      </c>
      <c r="T127" s="62">
        <f t="shared" si="13"/>
        <v>0</v>
      </c>
    </row>
    <row r="128" spans="1:20" ht="15.75">
      <c r="A128" s="86"/>
      <c r="B128" t="s">
        <v>152</v>
      </c>
      <c r="C128" s="103">
        <v>2202</v>
      </c>
      <c r="D128" s="108" t="s">
        <v>153</v>
      </c>
      <c r="E128" s="102"/>
      <c r="F128" s="104">
        <v>9.6</v>
      </c>
      <c r="G128" s="58">
        <f>VLOOKUP(S128,TABELA!B$1:O$202,14)</f>
        <v>65</v>
      </c>
      <c r="H128" s="104">
        <v>3.72</v>
      </c>
      <c r="I128" s="58">
        <f>VLOOKUP(H128,TABELA!J$1:O$202,6)</f>
        <v>44</v>
      </c>
      <c r="J128" s="57"/>
      <c r="K128" s="58">
        <f>VLOOKUP(J128,TABELA!H$1:O$202,8)</f>
        <v>0</v>
      </c>
      <c r="L128" s="104">
        <v>34.5</v>
      </c>
      <c r="M128" s="58">
        <f>VLOOKUP(L128,TABELA!N$1:O$202,2)</f>
        <v>58</v>
      </c>
      <c r="N128" s="104">
        <v>218.4</v>
      </c>
      <c r="O128" s="58">
        <f>VLOOKUP(T128,TABELA!E$1:O$202,11)</f>
        <v>40</v>
      </c>
      <c r="P128" s="59">
        <f t="shared" ref="P128:P133" si="22">G128+I128+K128+M128+O128</f>
        <v>207</v>
      </c>
      <c r="R128" s="60">
        <v>127</v>
      </c>
      <c r="S128" s="56">
        <f t="shared" si="12"/>
        <v>-9.6</v>
      </c>
      <c r="T128" s="56">
        <f t="shared" si="13"/>
        <v>-218.4</v>
      </c>
    </row>
    <row r="129" spans="1:20" ht="15.75">
      <c r="A129" s="86"/>
      <c r="B129" t="s">
        <v>154</v>
      </c>
      <c r="C129" s="103">
        <v>2002</v>
      </c>
      <c r="D129" s="108" t="s">
        <v>153</v>
      </c>
      <c r="E129" s="102"/>
      <c r="F129" s="104">
        <v>11.7</v>
      </c>
      <c r="G129" s="58">
        <f>VLOOKUP(S129,TABELA!B$1:O$202,14)</f>
        <v>12</v>
      </c>
      <c r="H129" s="104">
        <v>2.84</v>
      </c>
      <c r="I129" s="58">
        <f>VLOOKUP(H129,TABELA!J$1:O$202,6)</f>
        <v>15</v>
      </c>
      <c r="J129" s="57"/>
      <c r="K129" s="58">
        <f>VLOOKUP(J129,TABELA!H$1:O$202,8)</f>
        <v>0</v>
      </c>
      <c r="L129" s="104">
        <v>26.5</v>
      </c>
      <c r="M129" s="58">
        <f>VLOOKUP(L129,TABELA!N$1:O$202,2)</f>
        <v>37</v>
      </c>
      <c r="N129" s="104">
        <v>242.3</v>
      </c>
      <c r="O129" s="58">
        <f>VLOOKUP(T129,TABELA!E$1:O$202,11)</f>
        <v>4</v>
      </c>
      <c r="P129" s="59">
        <f t="shared" si="22"/>
        <v>68</v>
      </c>
      <c r="R129" s="60">
        <v>128</v>
      </c>
      <c r="S129" s="56">
        <f t="shared" si="12"/>
        <v>-11.7</v>
      </c>
      <c r="T129" s="56">
        <f t="shared" si="13"/>
        <v>-242.3</v>
      </c>
    </row>
    <row r="130" spans="1:20" ht="15.75">
      <c r="A130" s="86"/>
      <c r="B130" t="s">
        <v>155</v>
      </c>
      <c r="C130" s="103">
        <v>2002</v>
      </c>
      <c r="D130" s="108" t="s">
        <v>153</v>
      </c>
      <c r="E130" s="102"/>
      <c r="F130" s="104">
        <v>11.2</v>
      </c>
      <c r="G130" s="58">
        <f>VLOOKUP(S130,TABELA!B$1:O$202,14)</f>
        <v>19</v>
      </c>
      <c r="H130" s="104">
        <v>3.28</v>
      </c>
      <c r="I130" s="58">
        <f>VLOOKUP(H130,TABELA!J$1:O$202,6)</f>
        <v>30</v>
      </c>
      <c r="J130" s="57"/>
      <c r="K130" s="58">
        <f>VLOOKUP(J130,TABELA!H$1:O$202,8)</f>
        <v>0</v>
      </c>
      <c r="L130" s="104">
        <v>15.5</v>
      </c>
      <c r="M130" s="58">
        <f>VLOOKUP(L130,TABELA!N$1:O$202,2)</f>
        <v>15</v>
      </c>
      <c r="N130" s="104">
        <v>233.7</v>
      </c>
      <c r="O130" s="58">
        <f>VLOOKUP(T130,TABELA!E$1:O$202,11)</f>
        <v>15</v>
      </c>
      <c r="P130" s="59">
        <f t="shared" si="22"/>
        <v>79</v>
      </c>
      <c r="R130" s="60">
        <v>129</v>
      </c>
      <c r="S130" s="56">
        <f t="shared" ref="S130:S193" si="23">-F130</f>
        <v>-11.2</v>
      </c>
      <c r="T130" s="56">
        <f t="shared" ref="T130:T193" si="24">-N130</f>
        <v>-233.7</v>
      </c>
    </row>
    <row r="131" spans="1:20" ht="15.75">
      <c r="A131" s="86"/>
      <c r="B131" t="s">
        <v>156</v>
      </c>
      <c r="C131" s="103">
        <v>2003</v>
      </c>
      <c r="D131" s="108" t="s">
        <v>153</v>
      </c>
      <c r="E131" s="102"/>
      <c r="F131" s="104">
        <v>10</v>
      </c>
      <c r="G131" s="58">
        <f>VLOOKUP(S131,TABELA!B$1:O$202,14)</f>
        <v>51</v>
      </c>
      <c r="H131" s="104">
        <v>3.14</v>
      </c>
      <c r="I131" s="58">
        <f>VLOOKUP(H131,TABELA!J$1:O$202,6)</f>
        <v>25</v>
      </c>
      <c r="J131" s="57"/>
      <c r="K131" s="58">
        <f>VLOOKUP(J131,TABELA!H$1:O$202,8)</f>
        <v>0</v>
      </c>
      <c r="L131" s="104">
        <v>21</v>
      </c>
      <c r="M131" s="58">
        <f>VLOOKUP(L131,TABELA!N$1:O$202,2)</f>
        <v>26</v>
      </c>
      <c r="N131" s="104">
        <v>221.4</v>
      </c>
      <c r="O131" s="58">
        <f>VLOOKUP(T131,TABELA!E$1:O$202,11)</f>
        <v>35</v>
      </c>
      <c r="P131" s="59">
        <f t="shared" si="22"/>
        <v>137</v>
      </c>
      <c r="R131" s="60">
        <v>130</v>
      </c>
      <c r="S131" s="56">
        <f t="shared" si="23"/>
        <v>-10</v>
      </c>
      <c r="T131" s="56">
        <f t="shared" si="24"/>
        <v>-221.4</v>
      </c>
    </row>
    <row r="132" spans="1:20" ht="15.75">
      <c r="A132" s="86"/>
      <c r="B132" t="s">
        <v>157</v>
      </c>
      <c r="C132" s="103">
        <v>2004</v>
      </c>
      <c r="D132" s="108" t="s">
        <v>153</v>
      </c>
      <c r="E132" s="102"/>
      <c r="F132" s="104">
        <v>9.9</v>
      </c>
      <c r="G132" s="58">
        <f>VLOOKUP(S132,TABELA!B$1:O$202,14)</f>
        <v>54</v>
      </c>
      <c r="H132" s="104">
        <v>3.48</v>
      </c>
      <c r="I132" s="58">
        <f>VLOOKUP(H132,TABELA!J$1:O$202,6)</f>
        <v>36</v>
      </c>
      <c r="J132" s="57"/>
      <c r="K132" s="58">
        <f>VLOOKUP(J132,TABELA!H$1:O$202,8)</f>
        <v>0</v>
      </c>
      <c r="L132" s="104">
        <v>12</v>
      </c>
      <c r="M132" s="58">
        <f>VLOOKUP(L132,TABELA!N$1:O$202,2)</f>
        <v>8</v>
      </c>
      <c r="N132" s="104">
        <v>226.1</v>
      </c>
      <c r="O132" s="58">
        <f>VLOOKUP(T132,TABELA!E$1:O$202,11)</f>
        <v>26</v>
      </c>
      <c r="P132" s="59">
        <f t="shared" si="22"/>
        <v>124</v>
      </c>
      <c r="R132" s="60">
        <v>131</v>
      </c>
      <c r="S132" s="56">
        <f t="shared" si="23"/>
        <v>-9.9</v>
      </c>
      <c r="T132" s="56">
        <f t="shared" si="24"/>
        <v>-226.1</v>
      </c>
    </row>
    <row r="133" spans="1:20" ht="15.75">
      <c r="A133" s="86"/>
      <c r="B133"/>
      <c r="C133" s="103"/>
      <c r="D133" s="108" t="s">
        <v>153</v>
      </c>
      <c r="E133" s="102"/>
      <c r="F133" s="104"/>
      <c r="G133" s="58">
        <f>VLOOKUP(S133,TABELA!B$1:O$202,14)</f>
        <v>0</v>
      </c>
      <c r="H133" s="104"/>
      <c r="I133" s="58">
        <f>VLOOKUP(H133,TABELA!J$1:O$202,6)</f>
        <v>0</v>
      </c>
      <c r="J133" s="57"/>
      <c r="K133" s="58">
        <f>VLOOKUP(J133,TABELA!H$1:O$202,8)</f>
        <v>0</v>
      </c>
      <c r="L133" s="104"/>
      <c r="M133" s="58">
        <f>VLOOKUP(L133,TABELA!N$1:O$202,2)</f>
        <v>0</v>
      </c>
      <c r="N133" s="104"/>
      <c r="O133" s="58">
        <f>VLOOKUP(T133,TABELA!E$1:O$202,11)</f>
        <v>0</v>
      </c>
      <c r="P133" s="59">
        <f t="shared" si="22"/>
        <v>0</v>
      </c>
      <c r="R133" s="60">
        <v>132</v>
      </c>
      <c r="S133" s="56">
        <f t="shared" si="23"/>
        <v>0</v>
      </c>
      <c r="T133" s="56">
        <f t="shared" si="24"/>
        <v>0</v>
      </c>
    </row>
    <row r="134" spans="1:20" s="62" customFormat="1" ht="15.75">
      <c r="A134" s="95"/>
      <c r="B134" s="105" t="s">
        <v>32</v>
      </c>
      <c r="C134" s="106"/>
      <c r="D134" s="112" t="s">
        <v>153</v>
      </c>
      <c r="E134" s="113" t="s">
        <v>101</v>
      </c>
      <c r="F134" s="28"/>
      <c r="G134" s="58">
        <f>VLOOKUP(S134,TABELA!B$1:O$202,14)</f>
        <v>0</v>
      </c>
      <c r="H134" s="28"/>
      <c r="I134" s="58">
        <f>VLOOKUP(H134,TABELA!J$1:O$202,6)</f>
        <v>0</v>
      </c>
      <c r="J134" s="63"/>
      <c r="K134" s="58">
        <f>VLOOKUP(J134,TABELA!H$1:O$202,8)</f>
        <v>0</v>
      </c>
      <c r="L134" s="28"/>
      <c r="M134" s="58">
        <f>VLOOKUP(L134,TABELA!N$1:O$202,2)</f>
        <v>0</v>
      </c>
      <c r="N134" s="28"/>
      <c r="O134" s="58">
        <f>VLOOKUP(T134,TABELA!E$1:O$202,11)</f>
        <v>0</v>
      </c>
      <c r="P134" s="64"/>
      <c r="Q134" s="64">
        <f>LARGE(P128:P133,1)+LARGE(P128:P133,2)+LARGE(P128:P133,3)+LARGE(P128:P133,4)+LARGE(P128:P133,5)</f>
        <v>615</v>
      </c>
      <c r="R134" s="60">
        <v>133</v>
      </c>
      <c r="S134" s="62">
        <f t="shared" si="23"/>
        <v>0</v>
      </c>
      <c r="T134" s="62">
        <f t="shared" si="24"/>
        <v>0</v>
      </c>
    </row>
    <row r="135" spans="1:20" ht="15.75">
      <c r="A135" s="88"/>
      <c r="B135" s="83"/>
      <c r="C135" s="84"/>
      <c r="D135" s="85"/>
      <c r="E135" s="85"/>
      <c r="F135" s="57"/>
      <c r="G135" s="58">
        <f>VLOOKUP(S135,TABELA!B$1:O$202,14)</f>
        <v>0</v>
      </c>
      <c r="H135" s="57"/>
      <c r="I135" s="58">
        <f>VLOOKUP(H135,TABELA!J$1:O$202,6)</f>
        <v>0</v>
      </c>
      <c r="J135" s="57"/>
      <c r="K135" s="58">
        <f>VLOOKUP(J135,TABELA!H$1:O$202,8)</f>
        <v>0</v>
      </c>
      <c r="L135" s="57"/>
      <c r="M135" s="58">
        <f>VLOOKUP(L135,TABELA!N$1:O$202,2)</f>
        <v>0</v>
      </c>
      <c r="N135" s="57"/>
      <c r="O135" s="58">
        <f>VLOOKUP(T135,TABELA!E$1:O$202,11)</f>
        <v>0</v>
      </c>
      <c r="P135" s="59">
        <f t="shared" ref="P135:P140" si="25">G135+I135+K135+M135+O135</f>
        <v>0</v>
      </c>
      <c r="R135" s="60">
        <v>134</v>
      </c>
      <c r="S135" s="56">
        <f t="shared" si="23"/>
        <v>0</v>
      </c>
      <c r="T135" s="56">
        <f t="shared" si="24"/>
        <v>0</v>
      </c>
    </row>
    <row r="136" spans="1:20" ht="15.75">
      <c r="A136" s="88"/>
      <c r="B136" s="83"/>
      <c r="C136" s="84"/>
      <c r="D136" s="85"/>
      <c r="E136" s="85"/>
      <c r="F136" s="57"/>
      <c r="G136" s="58">
        <f>VLOOKUP(S136,TABELA!B$1:O$202,14)</f>
        <v>0</v>
      </c>
      <c r="H136" s="57"/>
      <c r="I136" s="58">
        <f>VLOOKUP(H136,TABELA!J$1:O$202,6)</f>
        <v>0</v>
      </c>
      <c r="J136" s="57"/>
      <c r="K136" s="58">
        <f>VLOOKUP(J136,TABELA!H$1:O$202,8)</f>
        <v>0</v>
      </c>
      <c r="L136" s="57"/>
      <c r="M136" s="58">
        <f>VLOOKUP(L136,TABELA!N$1:O$202,2)</f>
        <v>0</v>
      </c>
      <c r="N136" s="57"/>
      <c r="O136" s="58">
        <f>VLOOKUP(T136,TABELA!E$1:O$202,11)</f>
        <v>0</v>
      </c>
      <c r="P136" s="59">
        <f t="shared" si="25"/>
        <v>0</v>
      </c>
      <c r="R136" s="60">
        <v>135</v>
      </c>
      <c r="S136" s="56">
        <f t="shared" si="23"/>
        <v>0</v>
      </c>
      <c r="T136" s="56">
        <f t="shared" si="24"/>
        <v>0</v>
      </c>
    </row>
    <row r="137" spans="1:20" ht="15.75">
      <c r="A137" s="88"/>
      <c r="B137" s="83"/>
      <c r="C137" s="84"/>
      <c r="D137" s="85"/>
      <c r="E137" s="85"/>
      <c r="F137" s="57"/>
      <c r="G137" s="58">
        <f>VLOOKUP(S137,TABELA!B$1:O$202,14)</f>
        <v>0</v>
      </c>
      <c r="H137" s="57"/>
      <c r="I137" s="58">
        <f>VLOOKUP(H137,TABELA!J$1:O$202,6)</f>
        <v>0</v>
      </c>
      <c r="J137" s="57"/>
      <c r="K137" s="58">
        <f>VLOOKUP(J137,TABELA!H$1:O$202,8)</f>
        <v>0</v>
      </c>
      <c r="L137" s="57"/>
      <c r="M137" s="58">
        <f>VLOOKUP(L137,TABELA!N$1:O$202,2)</f>
        <v>0</v>
      </c>
      <c r="N137" s="57"/>
      <c r="O137" s="58">
        <f>VLOOKUP(T137,TABELA!E$1:O$202,11)</f>
        <v>0</v>
      </c>
      <c r="P137" s="59">
        <f t="shared" si="25"/>
        <v>0</v>
      </c>
      <c r="R137" s="60">
        <v>136</v>
      </c>
      <c r="S137" s="56">
        <f t="shared" si="23"/>
        <v>0</v>
      </c>
      <c r="T137" s="56">
        <f t="shared" si="24"/>
        <v>0</v>
      </c>
    </row>
    <row r="138" spans="1:20" ht="15.75">
      <c r="A138" s="88"/>
      <c r="B138" s="83"/>
      <c r="C138" s="84"/>
      <c r="D138" s="85"/>
      <c r="E138" s="85"/>
      <c r="F138" s="57"/>
      <c r="G138" s="58">
        <f>VLOOKUP(S138,TABELA!B$1:O$202,14)</f>
        <v>0</v>
      </c>
      <c r="H138" s="57"/>
      <c r="I138" s="58">
        <f>VLOOKUP(H138,TABELA!J$1:O$202,6)</f>
        <v>0</v>
      </c>
      <c r="J138" s="57"/>
      <c r="K138" s="58">
        <f>VLOOKUP(J138,TABELA!H$1:O$202,8)</f>
        <v>0</v>
      </c>
      <c r="L138" s="57"/>
      <c r="M138" s="58">
        <f>VLOOKUP(L138,TABELA!N$1:O$202,2)</f>
        <v>0</v>
      </c>
      <c r="N138" s="57"/>
      <c r="O138" s="58">
        <f>VLOOKUP(T138,TABELA!E$1:O$202,11)</f>
        <v>0</v>
      </c>
      <c r="P138" s="59">
        <f t="shared" si="25"/>
        <v>0</v>
      </c>
      <c r="R138" s="60">
        <v>137</v>
      </c>
      <c r="S138" s="56">
        <f t="shared" si="23"/>
        <v>0</v>
      </c>
      <c r="T138" s="56">
        <f t="shared" si="24"/>
        <v>0</v>
      </c>
    </row>
    <row r="139" spans="1:20" ht="15.75">
      <c r="A139" s="88"/>
      <c r="B139" s="83"/>
      <c r="C139" s="84"/>
      <c r="D139" s="85"/>
      <c r="E139" s="85"/>
      <c r="F139" s="57"/>
      <c r="G139" s="58">
        <f>VLOOKUP(S139,TABELA!B$1:O$202,14)</f>
        <v>0</v>
      </c>
      <c r="H139" s="57"/>
      <c r="I139" s="58">
        <f>VLOOKUP(H139,TABELA!J$1:O$202,6)</f>
        <v>0</v>
      </c>
      <c r="J139" s="57"/>
      <c r="K139" s="58">
        <f>VLOOKUP(J139,TABELA!H$1:O$202,8)</f>
        <v>0</v>
      </c>
      <c r="L139" s="57"/>
      <c r="M139" s="58">
        <f>VLOOKUP(L139,TABELA!N$1:O$202,2)</f>
        <v>0</v>
      </c>
      <c r="N139" s="57"/>
      <c r="O139" s="58">
        <f>VLOOKUP(T139,TABELA!E$1:O$202,11)</f>
        <v>0</v>
      </c>
      <c r="P139" s="59">
        <f t="shared" si="25"/>
        <v>0</v>
      </c>
      <c r="R139" s="60">
        <v>138</v>
      </c>
      <c r="S139" s="56">
        <f t="shared" si="23"/>
        <v>0</v>
      </c>
      <c r="T139" s="56">
        <f t="shared" si="24"/>
        <v>0</v>
      </c>
    </row>
    <row r="140" spans="1:20" ht="15.75">
      <c r="A140" s="88"/>
      <c r="B140" s="83"/>
      <c r="C140" s="84"/>
      <c r="D140" s="85"/>
      <c r="E140" s="85"/>
      <c r="F140" s="57"/>
      <c r="G140" s="58">
        <f>VLOOKUP(S140,TABELA!B$1:O$202,14)</f>
        <v>0</v>
      </c>
      <c r="H140" s="57"/>
      <c r="I140" s="58">
        <f>VLOOKUP(H140,TABELA!J$1:O$202,6)</f>
        <v>0</v>
      </c>
      <c r="J140" s="57"/>
      <c r="K140" s="58">
        <f>VLOOKUP(J140,TABELA!H$1:O$202,8)</f>
        <v>0</v>
      </c>
      <c r="L140" s="57"/>
      <c r="M140" s="58">
        <f>VLOOKUP(L140,TABELA!N$1:O$202,2)</f>
        <v>0</v>
      </c>
      <c r="N140" s="57"/>
      <c r="O140" s="58">
        <f>VLOOKUP(T140,TABELA!E$1:O$202,11)</f>
        <v>0</v>
      </c>
      <c r="P140" s="59">
        <f t="shared" si="25"/>
        <v>0</v>
      </c>
      <c r="R140" s="60">
        <v>139</v>
      </c>
      <c r="S140" s="56">
        <f t="shared" si="23"/>
        <v>0</v>
      </c>
      <c r="T140" s="56">
        <f t="shared" si="24"/>
        <v>0</v>
      </c>
    </row>
    <row r="141" spans="1:20" s="62" customFormat="1" ht="15.75">
      <c r="A141" s="97"/>
      <c r="B141" s="91"/>
      <c r="C141" s="92"/>
      <c r="D141" s="93"/>
      <c r="E141" s="93"/>
      <c r="F141" s="94"/>
      <c r="G141" s="58">
        <f>VLOOKUP(S141,TABELA!B$1:O$202,14)</f>
        <v>0</v>
      </c>
      <c r="H141" s="63"/>
      <c r="I141" s="58">
        <f>VLOOKUP(H141,TABELA!J$1:O$202,6)</f>
        <v>0</v>
      </c>
      <c r="J141" s="63"/>
      <c r="K141" s="58">
        <f>VLOOKUP(J141,TABELA!H$1:O$202,8)</f>
        <v>0</v>
      </c>
      <c r="L141" s="63"/>
      <c r="M141" s="58">
        <f>VLOOKUP(L141,TABELA!N$1:O$202,2)</f>
        <v>0</v>
      </c>
      <c r="N141" s="63"/>
      <c r="O141" s="58">
        <f>VLOOKUP(T141,TABELA!E$1:O$202,11)</f>
        <v>0</v>
      </c>
      <c r="P141" s="64"/>
      <c r="Q141" s="64">
        <f>LARGE(P135:P140,1)+LARGE(P135:P140,2)+LARGE(P135:P140,3)+LARGE(P135:P140,4)+LARGE(P135:P140,5)</f>
        <v>0</v>
      </c>
      <c r="R141" s="60">
        <v>140</v>
      </c>
      <c r="S141" s="62">
        <f t="shared" si="23"/>
        <v>0</v>
      </c>
      <c r="T141" s="62">
        <f t="shared" si="24"/>
        <v>0</v>
      </c>
    </row>
    <row r="142" spans="1:20" ht="15.75">
      <c r="A142" s="88"/>
      <c r="B142" s="83"/>
      <c r="C142" s="84"/>
      <c r="D142" s="85"/>
      <c r="E142" s="85"/>
      <c r="F142" s="57"/>
      <c r="G142" s="58">
        <f>VLOOKUP(S142,TABELA!B$1:O$202,14)</f>
        <v>0</v>
      </c>
      <c r="H142" s="57"/>
      <c r="I142" s="58">
        <f>VLOOKUP(H142,TABELA!J$1:O$202,6)</f>
        <v>0</v>
      </c>
      <c r="J142" s="57"/>
      <c r="K142" s="58">
        <f>VLOOKUP(J142,TABELA!H$1:O$202,8)</f>
        <v>0</v>
      </c>
      <c r="L142" s="57"/>
      <c r="M142" s="58">
        <f>VLOOKUP(L142,TABELA!N$1:O$202,2)</f>
        <v>0</v>
      </c>
      <c r="N142" s="57"/>
      <c r="O142" s="58">
        <f>VLOOKUP(T142,TABELA!E$1:O$202,11)</f>
        <v>0</v>
      </c>
      <c r="P142" s="59">
        <f t="shared" ref="P142:P147" si="26">G142+I142+K142+M142+O142</f>
        <v>0</v>
      </c>
      <c r="R142" s="60">
        <v>141</v>
      </c>
      <c r="S142" s="56">
        <f t="shared" si="23"/>
        <v>0</v>
      </c>
      <c r="T142" s="56">
        <f t="shared" si="24"/>
        <v>0</v>
      </c>
    </row>
    <row r="143" spans="1:20" ht="15.75">
      <c r="A143" s="88"/>
      <c r="B143" s="83"/>
      <c r="C143" s="84"/>
      <c r="D143" s="85"/>
      <c r="E143" s="85"/>
      <c r="F143" s="57"/>
      <c r="G143" s="58">
        <f>VLOOKUP(S143,TABELA!B$1:O$202,14)</f>
        <v>0</v>
      </c>
      <c r="H143" s="57"/>
      <c r="I143" s="58">
        <f>VLOOKUP(H143,TABELA!J$1:O$202,6)</f>
        <v>0</v>
      </c>
      <c r="J143" s="57"/>
      <c r="K143" s="58">
        <f>VLOOKUP(J143,TABELA!H$1:O$202,8)</f>
        <v>0</v>
      </c>
      <c r="L143" s="57"/>
      <c r="M143" s="58">
        <f>VLOOKUP(L143,TABELA!N$1:O$202,2)</f>
        <v>0</v>
      </c>
      <c r="N143" s="57"/>
      <c r="O143" s="58">
        <f>VLOOKUP(T143,TABELA!E$1:O$202,11)</f>
        <v>0</v>
      </c>
      <c r="P143" s="59">
        <f t="shared" si="26"/>
        <v>0</v>
      </c>
      <c r="R143" s="60">
        <v>142</v>
      </c>
      <c r="S143" s="56">
        <f t="shared" si="23"/>
        <v>0</v>
      </c>
      <c r="T143" s="56">
        <f t="shared" si="24"/>
        <v>0</v>
      </c>
    </row>
    <row r="144" spans="1:20" ht="15.75">
      <c r="A144" s="88"/>
      <c r="B144" s="83"/>
      <c r="C144" s="84"/>
      <c r="D144" s="85"/>
      <c r="E144" s="85"/>
      <c r="F144" s="57"/>
      <c r="G144" s="58">
        <f>VLOOKUP(S144,TABELA!B$1:O$202,14)</f>
        <v>0</v>
      </c>
      <c r="H144" s="57"/>
      <c r="I144" s="58">
        <f>VLOOKUP(H144,TABELA!J$1:O$202,6)</f>
        <v>0</v>
      </c>
      <c r="J144" s="57"/>
      <c r="K144" s="58">
        <f>VLOOKUP(J144,TABELA!H$1:O$202,8)</f>
        <v>0</v>
      </c>
      <c r="L144" s="57"/>
      <c r="M144" s="58">
        <f>VLOOKUP(L144,TABELA!N$1:O$202,2)</f>
        <v>0</v>
      </c>
      <c r="N144" s="57"/>
      <c r="O144" s="58">
        <f>VLOOKUP(T144,TABELA!E$1:O$202,11)</f>
        <v>0</v>
      </c>
      <c r="P144" s="59">
        <f t="shared" si="26"/>
        <v>0</v>
      </c>
      <c r="R144" s="60">
        <v>143</v>
      </c>
      <c r="S144" s="56">
        <f t="shared" si="23"/>
        <v>0</v>
      </c>
      <c r="T144" s="56">
        <f t="shared" si="24"/>
        <v>0</v>
      </c>
    </row>
    <row r="145" spans="1:20" ht="15.75">
      <c r="A145" s="88"/>
      <c r="B145" s="83"/>
      <c r="C145" s="84"/>
      <c r="D145" s="85"/>
      <c r="E145" s="85"/>
      <c r="F145" s="57"/>
      <c r="G145" s="58">
        <f>VLOOKUP(S145,TABELA!B$1:O$202,14)</f>
        <v>0</v>
      </c>
      <c r="H145" s="57"/>
      <c r="I145" s="58">
        <f>VLOOKUP(H145,TABELA!J$1:O$202,6)</f>
        <v>0</v>
      </c>
      <c r="J145" s="57"/>
      <c r="K145" s="58">
        <f>VLOOKUP(J145,TABELA!H$1:O$202,8)</f>
        <v>0</v>
      </c>
      <c r="L145" s="57"/>
      <c r="M145" s="58">
        <f>VLOOKUP(L145,TABELA!N$1:O$202,2)</f>
        <v>0</v>
      </c>
      <c r="N145" s="57"/>
      <c r="O145" s="58">
        <f>VLOOKUP(T145,TABELA!E$1:O$202,11)</f>
        <v>0</v>
      </c>
      <c r="P145" s="59">
        <f t="shared" si="26"/>
        <v>0</v>
      </c>
      <c r="R145" s="60">
        <v>144</v>
      </c>
      <c r="S145" s="56">
        <f t="shared" si="23"/>
        <v>0</v>
      </c>
      <c r="T145" s="56">
        <f t="shared" si="24"/>
        <v>0</v>
      </c>
    </row>
    <row r="146" spans="1:20" ht="15.75">
      <c r="A146" s="88"/>
      <c r="B146" s="83"/>
      <c r="C146" s="84"/>
      <c r="D146" s="85"/>
      <c r="E146" s="85"/>
      <c r="F146" s="57"/>
      <c r="G146" s="58">
        <f>VLOOKUP(S146,TABELA!B$1:O$202,14)</f>
        <v>0</v>
      </c>
      <c r="H146" s="57"/>
      <c r="I146" s="58">
        <f>VLOOKUP(H146,TABELA!J$1:O$202,6)</f>
        <v>0</v>
      </c>
      <c r="J146" s="57"/>
      <c r="K146" s="58">
        <f>VLOOKUP(J146,TABELA!H$1:O$202,8)</f>
        <v>0</v>
      </c>
      <c r="L146" s="57"/>
      <c r="M146" s="58">
        <f>VLOOKUP(L146,TABELA!N$1:O$202,2)</f>
        <v>0</v>
      </c>
      <c r="N146" s="57"/>
      <c r="O146" s="58">
        <f>VLOOKUP(T146,TABELA!E$1:O$202,11)</f>
        <v>0</v>
      </c>
      <c r="P146" s="59">
        <f t="shared" si="26"/>
        <v>0</v>
      </c>
      <c r="R146" s="60">
        <v>145</v>
      </c>
      <c r="S146" s="56">
        <f t="shared" si="23"/>
        <v>0</v>
      </c>
      <c r="T146" s="56">
        <f t="shared" si="24"/>
        <v>0</v>
      </c>
    </row>
    <row r="147" spans="1:20" ht="15.75">
      <c r="A147" s="88"/>
      <c r="B147" s="83"/>
      <c r="C147" s="84"/>
      <c r="D147" s="85"/>
      <c r="E147" s="85"/>
      <c r="F147" s="57"/>
      <c r="G147" s="58">
        <f>VLOOKUP(S147,TABELA!B$1:O$202,14)</f>
        <v>0</v>
      </c>
      <c r="H147" s="57"/>
      <c r="I147" s="58">
        <f>VLOOKUP(H147,TABELA!J$1:O$202,6)</f>
        <v>0</v>
      </c>
      <c r="J147" s="57"/>
      <c r="K147" s="58">
        <f>VLOOKUP(J147,TABELA!H$1:O$202,8)</f>
        <v>0</v>
      </c>
      <c r="L147" s="57"/>
      <c r="M147" s="58">
        <f>VLOOKUP(L147,TABELA!N$1:O$202,2)</f>
        <v>0</v>
      </c>
      <c r="N147" s="57"/>
      <c r="O147" s="58">
        <f>VLOOKUP(T147,TABELA!E$1:O$202,11)</f>
        <v>0</v>
      </c>
      <c r="P147" s="59">
        <f t="shared" si="26"/>
        <v>0</v>
      </c>
      <c r="R147" s="60">
        <v>146</v>
      </c>
      <c r="S147" s="56">
        <f t="shared" si="23"/>
        <v>0</v>
      </c>
      <c r="T147" s="56">
        <f t="shared" si="24"/>
        <v>0</v>
      </c>
    </row>
    <row r="148" spans="1:20" s="62" customFormat="1" ht="15.75">
      <c r="A148" s="97"/>
      <c r="B148" s="91"/>
      <c r="C148" s="92"/>
      <c r="D148" s="93"/>
      <c r="E148" s="93"/>
      <c r="F148" s="94"/>
      <c r="G148" s="58">
        <f>VLOOKUP(S148,TABELA!B$1:O$202,14)</f>
        <v>0</v>
      </c>
      <c r="H148" s="63"/>
      <c r="I148" s="58">
        <f>VLOOKUP(H148,TABELA!J$1:O$202,6)</f>
        <v>0</v>
      </c>
      <c r="J148" s="63"/>
      <c r="K148" s="58">
        <f>VLOOKUP(J148,TABELA!H$1:O$202,8)</f>
        <v>0</v>
      </c>
      <c r="L148" s="63"/>
      <c r="M148" s="58">
        <f>VLOOKUP(L148,TABELA!N$1:O$202,2)</f>
        <v>0</v>
      </c>
      <c r="N148" s="63"/>
      <c r="O148" s="58">
        <f>VLOOKUP(T148,TABELA!E$1:O$202,11)</f>
        <v>0</v>
      </c>
      <c r="P148" s="64"/>
      <c r="Q148" s="64">
        <f>LARGE(P142:P147,1)+LARGE(P142:P147,2)+LARGE(P142:P147,3)+LARGE(P142:P147,4)+LARGE(P142:P147,5)</f>
        <v>0</v>
      </c>
      <c r="R148" s="60">
        <v>147</v>
      </c>
      <c r="S148" s="62">
        <f t="shared" si="23"/>
        <v>0</v>
      </c>
      <c r="T148" s="62">
        <f t="shared" si="24"/>
        <v>0</v>
      </c>
    </row>
    <row r="149" spans="1:20" ht="15.75">
      <c r="A149" s="86"/>
      <c r="B149" s="83"/>
      <c r="C149" s="84"/>
      <c r="D149" s="85"/>
      <c r="E149" s="85"/>
      <c r="F149" s="57"/>
      <c r="G149" s="58">
        <f>VLOOKUP(S149,TABELA!B$1:O$202,14)</f>
        <v>0</v>
      </c>
      <c r="H149" s="57"/>
      <c r="I149" s="58">
        <f>VLOOKUP(H149,TABELA!J$1:O$202,6)</f>
        <v>0</v>
      </c>
      <c r="J149" s="57"/>
      <c r="K149" s="58">
        <f>VLOOKUP(J149,TABELA!H$1:O$202,8)</f>
        <v>0</v>
      </c>
      <c r="L149" s="57"/>
      <c r="M149" s="58">
        <f>VLOOKUP(L149,TABELA!N$1:O$202,2)</f>
        <v>0</v>
      </c>
      <c r="N149" s="57"/>
      <c r="O149" s="58">
        <f>VLOOKUP(T149,TABELA!E$1:O$202,11)</f>
        <v>0</v>
      </c>
      <c r="P149" s="59">
        <f t="shared" ref="P149:P154" si="27">G149+I149+K149+M149+O149</f>
        <v>0</v>
      </c>
      <c r="R149" s="60">
        <v>148</v>
      </c>
      <c r="S149" s="56">
        <f t="shared" si="23"/>
        <v>0</v>
      </c>
      <c r="T149" s="56">
        <f t="shared" si="24"/>
        <v>0</v>
      </c>
    </row>
    <row r="150" spans="1:20" ht="15.75">
      <c r="A150" s="86"/>
      <c r="B150" s="83"/>
      <c r="C150" s="84"/>
      <c r="D150" s="85"/>
      <c r="E150" s="85"/>
      <c r="F150" s="57"/>
      <c r="G150" s="58">
        <f>VLOOKUP(S150,TABELA!B$1:O$202,14)</f>
        <v>0</v>
      </c>
      <c r="H150" s="57"/>
      <c r="I150" s="58">
        <f>VLOOKUP(H150,TABELA!J$1:O$202,6)</f>
        <v>0</v>
      </c>
      <c r="J150" s="57"/>
      <c r="K150" s="58">
        <f>VLOOKUP(J150,TABELA!H$1:O$202,8)</f>
        <v>0</v>
      </c>
      <c r="L150" s="57"/>
      <c r="M150" s="58">
        <f>VLOOKUP(L150,TABELA!N$1:O$202,2)</f>
        <v>0</v>
      </c>
      <c r="N150" s="57"/>
      <c r="O150" s="58">
        <f>VLOOKUP(T150,TABELA!E$1:O$202,11)</f>
        <v>0</v>
      </c>
      <c r="P150" s="59">
        <f t="shared" si="27"/>
        <v>0</v>
      </c>
      <c r="R150" s="60">
        <v>149</v>
      </c>
      <c r="S150" s="56">
        <f t="shared" si="23"/>
        <v>0</v>
      </c>
      <c r="T150" s="56">
        <f t="shared" si="24"/>
        <v>0</v>
      </c>
    </row>
    <row r="151" spans="1:20" ht="15.75">
      <c r="A151" s="86"/>
      <c r="B151" s="83"/>
      <c r="C151" s="84"/>
      <c r="D151" s="85"/>
      <c r="E151" s="85"/>
      <c r="F151" s="57"/>
      <c r="G151" s="58">
        <f>VLOOKUP(S151,TABELA!B$1:O$202,14)</f>
        <v>0</v>
      </c>
      <c r="H151" s="57"/>
      <c r="I151" s="58">
        <f>VLOOKUP(H151,TABELA!J$1:O$202,6)</f>
        <v>0</v>
      </c>
      <c r="J151" s="57"/>
      <c r="K151" s="58">
        <f>VLOOKUP(J151,TABELA!H$1:O$202,8)</f>
        <v>0</v>
      </c>
      <c r="L151" s="57"/>
      <c r="M151" s="58">
        <f>VLOOKUP(L151,TABELA!N$1:O$202,2)</f>
        <v>0</v>
      </c>
      <c r="N151" s="57"/>
      <c r="O151" s="58">
        <f>VLOOKUP(T151,TABELA!E$1:O$202,11)</f>
        <v>0</v>
      </c>
      <c r="P151" s="59">
        <f t="shared" si="27"/>
        <v>0</v>
      </c>
      <c r="R151" s="60">
        <v>150</v>
      </c>
      <c r="S151" s="56">
        <f t="shared" si="23"/>
        <v>0</v>
      </c>
      <c r="T151" s="56">
        <f t="shared" si="24"/>
        <v>0</v>
      </c>
    </row>
    <row r="152" spans="1:20" ht="15.75">
      <c r="A152" s="86"/>
      <c r="B152" s="83"/>
      <c r="C152" s="84"/>
      <c r="D152" s="85"/>
      <c r="E152" s="85"/>
      <c r="F152" s="57"/>
      <c r="G152" s="58">
        <f>VLOOKUP(S152,TABELA!B$1:O$202,14)</f>
        <v>0</v>
      </c>
      <c r="H152" s="57"/>
      <c r="I152" s="58">
        <f>VLOOKUP(H152,TABELA!J$1:O$202,6)</f>
        <v>0</v>
      </c>
      <c r="J152" s="57"/>
      <c r="K152" s="58">
        <f>VLOOKUP(J152,TABELA!H$1:O$202,8)</f>
        <v>0</v>
      </c>
      <c r="L152" s="57"/>
      <c r="M152" s="58">
        <f>VLOOKUP(L152,TABELA!N$1:O$202,2)</f>
        <v>0</v>
      </c>
      <c r="N152" s="57"/>
      <c r="O152" s="58">
        <f>VLOOKUP(T152,TABELA!E$1:O$202,11)</f>
        <v>0</v>
      </c>
      <c r="P152" s="59">
        <f t="shared" si="27"/>
        <v>0</v>
      </c>
      <c r="R152" s="60">
        <v>151</v>
      </c>
      <c r="S152" s="56">
        <f t="shared" si="23"/>
        <v>0</v>
      </c>
      <c r="T152" s="56">
        <f t="shared" si="24"/>
        <v>0</v>
      </c>
    </row>
    <row r="153" spans="1:20" ht="15.75">
      <c r="A153" s="86"/>
      <c r="B153" s="83"/>
      <c r="C153" s="84"/>
      <c r="D153" s="85"/>
      <c r="E153" s="85"/>
      <c r="F153" s="57"/>
      <c r="G153" s="58">
        <f>VLOOKUP(S153,TABELA!B$1:O$202,14)</f>
        <v>0</v>
      </c>
      <c r="H153" s="57"/>
      <c r="I153" s="58">
        <f>VLOOKUP(H153,TABELA!J$1:O$202,6)</f>
        <v>0</v>
      </c>
      <c r="J153" s="57"/>
      <c r="K153" s="58">
        <f>VLOOKUP(J153,TABELA!H$1:O$202,8)</f>
        <v>0</v>
      </c>
      <c r="L153" s="57"/>
      <c r="M153" s="58">
        <f>VLOOKUP(L153,TABELA!N$1:O$202,2)</f>
        <v>0</v>
      </c>
      <c r="N153" s="57"/>
      <c r="O153" s="58">
        <f>VLOOKUP(T153,TABELA!E$1:O$202,11)</f>
        <v>0</v>
      </c>
      <c r="P153" s="59">
        <f t="shared" si="27"/>
        <v>0</v>
      </c>
      <c r="R153" s="60">
        <v>152</v>
      </c>
      <c r="S153" s="56">
        <f t="shared" si="23"/>
        <v>0</v>
      </c>
      <c r="T153" s="56">
        <f t="shared" si="24"/>
        <v>0</v>
      </c>
    </row>
    <row r="154" spans="1:20" ht="15.75">
      <c r="A154" s="86"/>
      <c r="B154" s="83"/>
      <c r="C154" s="84"/>
      <c r="D154" s="85"/>
      <c r="E154" s="85"/>
      <c r="F154" s="57"/>
      <c r="G154" s="58">
        <f>VLOOKUP(S154,TABELA!B$1:O$202,14)</f>
        <v>0</v>
      </c>
      <c r="H154" s="57"/>
      <c r="I154" s="58">
        <f>VLOOKUP(H154,TABELA!J$1:O$202,6)</f>
        <v>0</v>
      </c>
      <c r="J154" s="57"/>
      <c r="K154" s="58">
        <f>VLOOKUP(J154,TABELA!H$1:O$202,8)</f>
        <v>0</v>
      </c>
      <c r="L154" s="57"/>
      <c r="M154" s="58">
        <f>VLOOKUP(L154,TABELA!N$1:O$202,2)</f>
        <v>0</v>
      </c>
      <c r="N154" s="57"/>
      <c r="O154" s="58">
        <f>VLOOKUP(T154,TABELA!E$1:O$202,11)</f>
        <v>0</v>
      </c>
      <c r="P154" s="59">
        <f t="shared" si="27"/>
        <v>0</v>
      </c>
      <c r="R154" s="60">
        <v>153</v>
      </c>
      <c r="S154" s="56">
        <f t="shared" si="23"/>
        <v>0</v>
      </c>
      <c r="T154" s="56">
        <f t="shared" si="24"/>
        <v>0</v>
      </c>
    </row>
    <row r="155" spans="1:20" s="62" customFormat="1" ht="15.75">
      <c r="A155" s="95"/>
      <c r="B155" s="91"/>
      <c r="C155" s="92"/>
      <c r="D155" s="93"/>
      <c r="E155" s="93"/>
      <c r="F155" s="94"/>
      <c r="G155" s="58">
        <f>VLOOKUP(S155,TABELA!B$1:O$202,14)</f>
        <v>0</v>
      </c>
      <c r="H155" s="63"/>
      <c r="I155" s="58">
        <f>VLOOKUP(H155,TABELA!J$1:O$202,6)</f>
        <v>0</v>
      </c>
      <c r="J155" s="63"/>
      <c r="K155" s="58">
        <f>VLOOKUP(J155,TABELA!H$1:O$202,8)</f>
        <v>0</v>
      </c>
      <c r="L155" s="63"/>
      <c r="M155" s="58">
        <f>VLOOKUP(L155,TABELA!N$1:O$202,2)</f>
        <v>0</v>
      </c>
      <c r="N155" s="63"/>
      <c r="O155" s="58">
        <f>VLOOKUP(T155,TABELA!E$1:O$202,11)</f>
        <v>0</v>
      </c>
      <c r="P155" s="64"/>
      <c r="Q155" s="64">
        <f>LARGE(P149:P154,1)+LARGE(P149:P154,2)+LARGE(P149:P154,3)+LARGE(P149:P154,4)+LARGE(P149:P154,5)</f>
        <v>0</v>
      </c>
      <c r="R155" s="60">
        <v>154</v>
      </c>
      <c r="S155" s="62">
        <f t="shared" si="23"/>
        <v>0</v>
      </c>
      <c r="T155" s="62">
        <f t="shared" si="24"/>
        <v>0</v>
      </c>
    </row>
    <row r="156" spans="1:20" ht="15.75">
      <c r="A156" s="82"/>
      <c r="B156" s="83"/>
      <c r="C156" s="84"/>
      <c r="D156" s="85"/>
      <c r="E156" s="85"/>
      <c r="F156" s="57"/>
      <c r="G156" s="58">
        <f>VLOOKUP(S156,TABELA!B$1:O$202,14)</f>
        <v>0</v>
      </c>
      <c r="H156" s="57"/>
      <c r="I156" s="58">
        <f>VLOOKUP(H156,TABELA!J$1:O$202,6)</f>
        <v>0</v>
      </c>
      <c r="J156" s="57"/>
      <c r="K156" s="58">
        <f>VLOOKUP(J156,TABELA!H$1:O$202,8)</f>
        <v>0</v>
      </c>
      <c r="L156" s="57"/>
      <c r="M156" s="58">
        <f>VLOOKUP(L156,TABELA!N$1:O$202,2)</f>
        <v>0</v>
      </c>
      <c r="N156" s="57"/>
      <c r="O156" s="58">
        <f>VLOOKUP(T156,TABELA!E$1:O$202,11)</f>
        <v>0</v>
      </c>
      <c r="P156" s="59">
        <f t="shared" ref="P156:P161" si="28">G156+I156+K156+M156+O156</f>
        <v>0</v>
      </c>
      <c r="R156" s="60">
        <v>155</v>
      </c>
      <c r="S156" s="56">
        <f t="shared" si="23"/>
        <v>0</v>
      </c>
      <c r="T156" s="56">
        <f t="shared" si="24"/>
        <v>0</v>
      </c>
    </row>
    <row r="157" spans="1:20" ht="15.75">
      <c r="A157" s="82"/>
      <c r="B157" s="83"/>
      <c r="C157" s="84"/>
      <c r="D157" s="85"/>
      <c r="E157" s="85"/>
      <c r="F157" s="57"/>
      <c r="G157" s="58">
        <f>VLOOKUP(S157,TABELA!B$1:O$202,14)</f>
        <v>0</v>
      </c>
      <c r="H157" s="57"/>
      <c r="I157" s="58">
        <f>VLOOKUP(H157,TABELA!J$1:O$202,6)</f>
        <v>0</v>
      </c>
      <c r="J157" s="57"/>
      <c r="K157" s="58">
        <f>VLOOKUP(J157,TABELA!H$1:O$202,8)</f>
        <v>0</v>
      </c>
      <c r="L157" s="57"/>
      <c r="M157" s="58">
        <f>VLOOKUP(L157,TABELA!N$1:O$202,2)</f>
        <v>0</v>
      </c>
      <c r="N157" s="57"/>
      <c r="O157" s="58">
        <f>VLOOKUP(T157,TABELA!E$1:O$202,11)</f>
        <v>0</v>
      </c>
      <c r="P157" s="59">
        <f t="shared" si="28"/>
        <v>0</v>
      </c>
      <c r="R157" s="60">
        <v>156</v>
      </c>
      <c r="S157" s="56">
        <f t="shared" si="23"/>
        <v>0</v>
      </c>
      <c r="T157" s="56">
        <f t="shared" si="24"/>
        <v>0</v>
      </c>
    </row>
    <row r="158" spans="1:20" ht="15.75">
      <c r="A158" s="82"/>
      <c r="B158" s="83"/>
      <c r="C158" s="84"/>
      <c r="D158" s="85"/>
      <c r="E158" s="85"/>
      <c r="F158" s="57"/>
      <c r="G158" s="58">
        <f>VLOOKUP(S158,TABELA!B$1:O$202,14)</f>
        <v>0</v>
      </c>
      <c r="H158" s="57"/>
      <c r="I158" s="58">
        <f>VLOOKUP(H158,TABELA!J$1:O$202,6)</f>
        <v>0</v>
      </c>
      <c r="J158" s="57"/>
      <c r="K158" s="58">
        <f>VLOOKUP(J158,TABELA!H$1:O$202,8)</f>
        <v>0</v>
      </c>
      <c r="L158" s="57"/>
      <c r="M158" s="58">
        <f>VLOOKUP(L158,TABELA!N$1:O$202,2)</f>
        <v>0</v>
      </c>
      <c r="N158" s="57"/>
      <c r="O158" s="58">
        <f>VLOOKUP(T158,TABELA!E$1:O$202,11)</f>
        <v>0</v>
      </c>
      <c r="P158" s="59">
        <f t="shared" si="28"/>
        <v>0</v>
      </c>
      <c r="R158" s="60">
        <v>157</v>
      </c>
      <c r="S158" s="56">
        <f t="shared" si="23"/>
        <v>0</v>
      </c>
      <c r="T158" s="56">
        <f t="shared" si="24"/>
        <v>0</v>
      </c>
    </row>
    <row r="159" spans="1:20" ht="15.75">
      <c r="A159" s="82"/>
      <c r="B159" s="83"/>
      <c r="C159" s="84"/>
      <c r="D159" s="85"/>
      <c r="E159" s="85"/>
      <c r="F159" s="57"/>
      <c r="G159" s="58">
        <f>VLOOKUP(S159,TABELA!B$1:O$202,14)</f>
        <v>0</v>
      </c>
      <c r="H159" s="57"/>
      <c r="I159" s="58">
        <f>VLOOKUP(H159,TABELA!J$1:O$202,6)</f>
        <v>0</v>
      </c>
      <c r="J159" s="57"/>
      <c r="K159" s="58">
        <f>VLOOKUP(J159,TABELA!H$1:O$202,8)</f>
        <v>0</v>
      </c>
      <c r="L159" s="57"/>
      <c r="M159" s="58">
        <f>VLOOKUP(L159,TABELA!N$1:O$202,2)</f>
        <v>0</v>
      </c>
      <c r="N159" s="57"/>
      <c r="O159" s="58">
        <f>VLOOKUP(T159,TABELA!E$1:O$202,11)</f>
        <v>0</v>
      </c>
      <c r="P159" s="59">
        <f t="shared" si="28"/>
        <v>0</v>
      </c>
      <c r="R159" s="60">
        <v>158</v>
      </c>
      <c r="S159" s="56">
        <f t="shared" si="23"/>
        <v>0</v>
      </c>
      <c r="T159" s="56">
        <f t="shared" si="24"/>
        <v>0</v>
      </c>
    </row>
    <row r="160" spans="1:20" ht="15.75">
      <c r="A160" s="82"/>
      <c r="B160" s="83"/>
      <c r="C160" s="84"/>
      <c r="D160" s="85"/>
      <c r="E160" s="85"/>
      <c r="F160" s="57"/>
      <c r="G160" s="58">
        <f>VLOOKUP(S160,TABELA!B$1:O$202,14)</f>
        <v>0</v>
      </c>
      <c r="H160" s="57"/>
      <c r="I160" s="58">
        <f>VLOOKUP(H160,TABELA!J$1:O$202,6)</f>
        <v>0</v>
      </c>
      <c r="J160" s="57"/>
      <c r="K160" s="58">
        <f>VLOOKUP(J160,TABELA!H$1:O$202,8)</f>
        <v>0</v>
      </c>
      <c r="L160" s="57"/>
      <c r="M160" s="58">
        <f>VLOOKUP(L160,TABELA!N$1:O$202,2)</f>
        <v>0</v>
      </c>
      <c r="N160" s="57"/>
      <c r="O160" s="58">
        <f>VLOOKUP(T160,TABELA!E$1:O$202,11)</f>
        <v>0</v>
      </c>
      <c r="P160" s="59">
        <f t="shared" si="28"/>
        <v>0</v>
      </c>
      <c r="R160" s="60">
        <v>159</v>
      </c>
      <c r="S160" s="56">
        <f t="shared" si="23"/>
        <v>0</v>
      </c>
      <c r="T160" s="56">
        <f t="shared" si="24"/>
        <v>0</v>
      </c>
    </row>
    <row r="161" spans="1:20" ht="15.75">
      <c r="A161" s="82"/>
      <c r="B161" s="83"/>
      <c r="C161" s="84"/>
      <c r="D161" s="85"/>
      <c r="E161" s="85"/>
      <c r="F161" s="57"/>
      <c r="G161" s="58">
        <f>VLOOKUP(S161,TABELA!B$1:O$202,14)</f>
        <v>0</v>
      </c>
      <c r="H161" s="57"/>
      <c r="I161" s="58">
        <f>VLOOKUP(H161,TABELA!J$1:O$202,6)</f>
        <v>0</v>
      </c>
      <c r="J161" s="57"/>
      <c r="K161" s="58">
        <f>VLOOKUP(J161,TABELA!H$1:O$202,8)</f>
        <v>0</v>
      </c>
      <c r="L161" s="57"/>
      <c r="M161" s="58">
        <f>VLOOKUP(L161,TABELA!N$1:O$202,2)</f>
        <v>0</v>
      </c>
      <c r="N161" s="57"/>
      <c r="O161" s="58">
        <f>VLOOKUP(T161,TABELA!E$1:O$202,11)</f>
        <v>0</v>
      </c>
      <c r="P161" s="59">
        <f t="shared" si="28"/>
        <v>0</v>
      </c>
      <c r="R161" s="60">
        <v>160</v>
      </c>
      <c r="S161" s="56">
        <f t="shared" si="23"/>
        <v>0</v>
      </c>
      <c r="T161" s="56">
        <f t="shared" si="24"/>
        <v>0</v>
      </c>
    </row>
    <row r="162" spans="1:20" s="62" customFormat="1" ht="15.75">
      <c r="A162" s="90"/>
      <c r="B162" s="91"/>
      <c r="C162" s="92"/>
      <c r="D162" s="93"/>
      <c r="E162" s="93"/>
      <c r="F162" s="94"/>
      <c r="G162" s="58">
        <f>VLOOKUP(S162,TABELA!B$1:O$202,14)</f>
        <v>0</v>
      </c>
      <c r="H162" s="63"/>
      <c r="I162" s="58">
        <f>VLOOKUP(H162,TABELA!J$1:O$202,6)</f>
        <v>0</v>
      </c>
      <c r="J162" s="63"/>
      <c r="K162" s="58">
        <f>VLOOKUP(J162,TABELA!H$1:O$202,8)</f>
        <v>0</v>
      </c>
      <c r="L162" s="63"/>
      <c r="M162" s="58">
        <f>VLOOKUP(L162,TABELA!N$1:O$202,2)</f>
        <v>0</v>
      </c>
      <c r="N162" s="63"/>
      <c r="O162" s="58">
        <f>VLOOKUP(T162,TABELA!E$1:O$202,11)</f>
        <v>0</v>
      </c>
      <c r="P162" s="64"/>
      <c r="Q162" s="64">
        <f>LARGE(P156:P161,1)+LARGE(P156:P161,2)+LARGE(P156:P161,3)+LARGE(P156:P161,4)+LARGE(P156:P161,5)</f>
        <v>0</v>
      </c>
      <c r="R162" s="60">
        <v>161</v>
      </c>
      <c r="S162" s="62">
        <f t="shared" si="23"/>
        <v>0</v>
      </c>
      <c r="T162" s="62">
        <f t="shared" si="24"/>
        <v>0</v>
      </c>
    </row>
    <row r="163" spans="1:20" ht="15.75">
      <c r="A163" s="82"/>
      <c r="B163" s="83"/>
      <c r="C163" s="84"/>
      <c r="D163" s="85"/>
      <c r="E163" s="85"/>
      <c r="F163" s="57"/>
      <c r="G163" s="58">
        <f>VLOOKUP(S163,TABELA!B$1:O$202,14)</f>
        <v>0</v>
      </c>
      <c r="H163" s="57"/>
      <c r="I163" s="58">
        <f>VLOOKUP(H163,TABELA!J$1:O$202,6)</f>
        <v>0</v>
      </c>
      <c r="J163" s="57"/>
      <c r="K163" s="58">
        <f>VLOOKUP(J163,TABELA!H$1:O$202,8)</f>
        <v>0</v>
      </c>
      <c r="L163" s="57"/>
      <c r="M163" s="58">
        <f>VLOOKUP(L163,TABELA!N$1:O$202,2)</f>
        <v>0</v>
      </c>
      <c r="N163" s="57"/>
      <c r="O163" s="58">
        <f>VLOOKUP(T163,TABELA!E$1:O$202,11)</f>
        <v>0</v>
      </c>
      <c r="P163" s="59">
        <f t="shared" ref="P163:P168" si="29">G163+I163+K163+M163+O163</f>
        <v>0</v>
      </c>
      <c r="R163" s="60">
        <v>162</v>
      </c>
      <c r="S163" s="56">
        <f t="shared" si="23"/>
        <v>0</v>
      </c>
      <c r="T163" s="56">
        <f t="shared" si="24"/>
        <v>0</v>
      </c>
    </row>
    <row r="164" spans="1:20" ht="15.75">
      <c r="A164" s="82"/>
      <c r="B164" s="83"/>
      <c r="C164" s="84"/>
      <c r="D164" s="85"/>
      <c r="E164" s="85"/>
      <c r="F164" s="57"/>
      <c r="G164" s="58">
        <f>VLOOKUP(S164,TABELA!B$1:O$202,14)</f>
        <v>0</v>
      </c>
      <c r="H164" s="57"/>
      <c r="I164" s="58">
        <f>VLOOKUP(H164,TABELA!J$1:O$202,6)</f>
        <v>0</v>
      </c>
      <c r="J164" s="57"/>
      <c r="K164" s="58">
        <f>VLOOKUP(J164,TABELA!H$1:O$202,8)</f>
        <v>0</v>
      </c>
      <c r="L164" s="57"/>
      <c r="M164" s="58">
        <f>VLOOKUP(L164,TABELA!N$1:O$202,2)</f>
        <v>0</v>
      </c>
      <c r="N164" s="57"/>
      <c r="O164" s="58">
        <f>VLOOKUP(T164,TABELA!E$1:O$202,11)</f>
        <v>0</v>
      </c>
      <c r="P164" s="59">
        <f t="shared" si="29"/>
        <v>0</v>
      </c>
      <c r="R164" s="60">
        <v>163</v>
      </c>
      <c r="S164" s="56">
        <f t="shared" si="23"/>
        <v>0</v>
      </c>
      <c r="T164" s="56">
        <f t="shared" si="24"/>
        <v>0</v>
      </c>
    </row>
    <row r="165" spans="1:20" ht="15.75">
      <c r="A165" s="82"/>
      <c r="B165" s="83"/>
      <c r="C165" s="84"/>
      <c r="D165" s="85"/>
      <c r="E165" s="85"/>
      <c r="F165" s="57"/>
      <c r="G165" s="58">
        <f>VLOOKUP(S165,TABELA!B$1:O$202,14)</f>
        <v>0</v>
      </c>
      <c r="H165" s="57"/>
      <c r="I165" s="58">
        <f>VLOOKUP(H165,TABELA!J$1:O$202,6)</f>
        <v>0</v>
      </c>
      <c r="J165" s="57"/>
      <c r="K165" s="58">
        <f>VLOOKUP(J165,TABELA!H$1:O$202,8)</f>
        <v>0</v>
      </c>
      <c r="L165" s="57"/>
      <c r="M165" s="58">
        <f>VLOOKUP(L165,TABELA!N$1:O$202,2)</f>
        <v>0</v>
      </c>
      <c r="N165" s="57"/>
      <c r="O165" s="58">
        <f>VLOOKUP(T165,TABELA!E$1:O$202,11)</f>
        <v>0</v>
      </c>
      <c r="P165" s="59">
        <f t="shared" si="29"/>
        <v>0</v>
      </c>
      <c r="R165" s="60">
        <v>164</v>
      </c>
      <c r="S165" s="56">
        <f t="shared" si="23"/>
        <v>0</v>
      </c>
      <c r="T165" s="56">
        <f t="shared" si="24"/>
        <v>0</v>
      </c>
    </row>
    <row r="166" spans="1:20" ht="15.75">
      <c r="A166" s="82"/>
      <c r="B166" s="83"/>
      <c r="C166" s="84"/>
      <c r="D166" s="85"/>
      <c r="E166" s="85"/>
      <c r="F166" s="57"/>
      <c r="G166" s="58">
        <f>VLOOKUP(S166,TABELA!B$1:O$202,14)</f>
        <v>0</v>
      </c>
      <c r="H166" s="57"/>
      <c r="I166" s="58">
        <f>VLOOKUP(H166,TABELA!J$1:O$202,6)</f>
        <v>0</v>
      </c>
      <c r="J166" s="57"/>
      <c r="K166" s="58">
        <f>VLOOKUP(J166,TABELA!H$1:O$202,8)</f>
        <v>0</v>
      </c>
      <c r="L166" s="57"/>
      <c r="M166" s="58">
        <f>VLOOKUP(L166,TABELA!N$1:O$202,2)</f>
        <v>0</v>
      </c>
      <c r="N166" s="57"/>
      <c r="O166" s="58">
        <f>VLOOKUP(T166,TABELA!E$1:O$202,11)</f>
        <v>0</v>
      </c>
      <c r="P166" s="59">
        <f t="shared" si="29"/>
        <v>0</v>
      </c>
      <c r="R166" s="60">
        <v>165</v>
      </c>
      <c r="S166" s="56">
        <f t="shared" si="23"/>
        <v>0</v>
      </c>
      <c r="T166" s="56">
        <f t="shared" si="24"/>
        <v>0</v>
      </c>
    </row>
    <row r="167" spans="1:20" ht="15.75">
      <c r="A167" s="82"/>
      <c r="B167" s="83"/>
      <c r="C167" s="84"/>
      <c r="D167" s="85"/>
      <c r="E167" s="85"/>
      <c r="F167" s="57"/>
      <c r="G167" s="58">
        <f>VLOOKUP(S167,TABELA!B$1:O$202,14)</f>
        <v>0</v>
      </c>
      <c r="H167" s="57"/>
      <c r="I167" s="58">
        <f>VLOOKUP(H167,TABELA!J$1:O$202,6)</f>
        <v>0</v>
      </c>
      <c r="J167" s="57"/>
      <c r="K167" s="58">
        <f>VLOOKUP(J167,TABELA!H$1:O$202,8)</f>
        <v>0</v>
      </c>
      <c r="L167" s="57"/>
      <c r="M167" s="58">
        <f>VLOOKUP(L167,TABELA!N$1:O$202,2)</f>
        <v>0</v>
      </c>
      <c r="N167" s="57"/>
      <c r="O167" s="58">
        <f>VLOOKUP(T167,TABELA!E$1:O$202,11)</f>
        <v>0</v>
      </c>
      <c r="P167" s="59">
        <f t="shared" si="29"/>
        <v>0</v>
      </c>
      <c r="R167" s="60">
        <v>166</v>
      </c>
      <c r="S167" s="56">
        <f t="shared" si="23"/>
        <v>0</v>
      </c>
      <c r="T167" s="56">
        <f t="shared" si="24"/>
        <v>0</v>
      </c>
    </row>
    <row r="168" spans="1:20" ht="15.75">
      <c r="A168" s="82"/>
      <c r="B168" s="83"/>
      <c r="C168" s="84"/>
      <c r="D168" s="85"/>
      <c r="E168" s="85"/>
      <c r="F168" s="57"/>
      <c r="G168" s="58">
        <f>VLOOKUP(S168,TABELA!B$1:O$202,14)</f>
        <v>0</v>
      </c>
      <c r="H168" s="57"/>
      <c r="I168" s="58">
        <f>VLOOKUP(H168,TABELA!J$1:O$202,6)</f>
        <v>0</v>
      </c>
      <c r="J168" s="57"/>
      <c r="K168" s="58">
        <f>VLOOKUP(J168,TABELA!H$1:O$202,8)</f>
        <v>0</v>
      </c>
      <c r="L168" s="57"/>
      <c r="M168" s="58">
        <f>VLOOKUP(L168,TABELA!N$1:O$202,2)</f>
        <v>0</v>
      </c>
      <c r="N168" s="57"/>
      <c r="O168" s="58">
        <f>VLOOKUP(T168,TABELA!E$1:O$202,11)</f>
        <v>0</v>
      </c>
      <c r="P168" s="59">
        <f t="shared" si="29"/>
        <v>0</v>
      </c>
      <c r="R168" s="60">
        <v>167</v>
      </c>
      <c r="S168" s="56">
        <f t="shared" si="23"/>
        <v>0</v>
      </c>
      <c r="T168" s="56">
        <f t="shared" si="24"/>
        <v>0</v>
      </c>
    </row>
    <row r="169" spans="1:20" s="62" customFormat="1" ht="15.75">
      <c r="A169" s="99"/>
      <c r="B169" s="100"/>
      <c r="C169" s="101"/>
      <c r="D169" s="93"/>
      <c r="E169" s="100"/>
      <c r="F169" s="94"/>
      <c r="G169" s="58">
        <f>VLOOKUP(S169,TABELA!B$1:O$202,14)</f>
        <v>0</v>
      </c>
      <c r="H169" s="63"/>
      <c r="I169" s="58">
        <f>VLOOKUP(H169,TABELA!J$1:O$202,6)</f>
        <v>0</v>
      </c>
      <c r="J169" s="63"/>
      <c r="K169" s="58">
        <f>VLOOKUP(J169,TABELA!H$1:O$202,8)</f>
        <v>0</v>
      </c>
      <c r="L169" s="63"/>
      <c r="M169" s="58">
        <f>VLOOKUP(L169,TABELA!N$1:O$202,2)</f>
        <v>0</v>
      </c>
      <c r="N169" s="63"/>
      <c r="O169" s="58">
        <f>VLOOKUP(T169,TABELA!E$1:O$202,11)</f>
        <v>0</v>
      </c>
      <c r="P169" s="64"/>
      <c r="Q169" s="64">
        <f>LARGE(P163:P168,1)+LARGE(P163:P168,2)+LARGE(P163:P168,3)+LARGE(P163:P168,4)+LARGE(P163:P168,5)</f>
        <v>0</v>
      </c>
      <c r="R169" s="60">
        <v>168</v>
      </c>
      <c r="S169" s="62">
        <f t="shared" si="23"/>
        <v>0</v>
      </c>
      <c r="T169" s="62">
        <f t="shared" si="24"/>
        <v>0</v>
      </c>
    </row>
    <row r="170" spans="1:20">
      <c r="F170" s="57"/>
      <c r="G170" s="58">
        <f>VLOOKUP(S170,TABELA!B$1:O$202,14)</f>
        <v>0</v>
      </c>
      <c r="H170" s="57"/>
      <c r="I170" s="58">
        <f>VLOOKUP(H170,TABELA!J$1:O$202,6)</f>
        <v>0</v>
      </c>
      <c r="J170" s="57"/>
      <c r="K170" s="58">
        <f>VLOOKUP(J170,TABELA!H$1:O$202,8)</f>
        <v>0</v>
      </c>
      <c r="L170" s="57"/>
      <c r="M170" s="58">
        <f>VLOOKUP(L170,TABELA!N$1:O$202,2)</f>
        <v>0</v>
      </c>
      <c r="N170" s="57"/>
      <c r="O170" s="58">
        <f>VLOOKUP(T170,TABELA!E$1:O$202,11)</f>
        <v>0</v>
      </c>
      <c r="P170" s="59">
        <f t="shared" ref="P170:P175" si="30">G170+I170+K170+M170+O170</f>
        <v>0</v>
      </c>
      <c r="R170" s="60">
        <v>169</v>
      </c>
      <c r="S170" s="56">
        <f t="shared" si="23"/>
        <v>0</v>
      </c>
      <c r="T170" s="56">
        <f t="shared" si="24"/>
        <v>0</v>
      </c>
    </row>
    <row r="171" spans="1:20">
      <c r="F171" s="57"/>
      <c r="G171" s="58">
        <f>VLOOKUP(S171,TABELA!B$1:O$202,14)</f>
        <v>0</v>
      </c>
      <c r="H171" s="57"/>
      <c r="I171" s="58">
        <f>VLOOKUP(H171,TABELA!J$1:O$202,6)</f>
        <v>0</v>
      </c>
      <c r="J171" s="57"/>
      <c r="K171" s="58">
        <f>VLOOKUP(J171,TABELA!H$1:O$202,8)</f>
        <v>0</v>
      </c>
      <c r="L171" s="57"/>
      <c r="M171" s="58">
        <f>VLOOKUP(L171,TABELA!N$1:O$202,2)</f>
        <v>0</v>
      </c>
      <c r="N171" s="57"/>
      <c r="O171" s="58">
        <f>VLOOKUP(T171,TABELA!E$1:O$202,11)</f>
        <v>0</v>
      </c>
      <c r="P171" s="59">
        <f t="shared" si="30"/>
        <v>0</v>
      </c>
      <c r="R171" s="60">
        <v>170</v>
      </c>
      <c r="S171" s="56">
        <f t="shared" si="23"/>
        <v>0</v>
      </c>
      <c r="T171" s="56">
        <f t="shared" si="24"/>
        <v>0</v>
      </c>
    </row>
    <row r="172" spans="1:20">
      <c r="F172" s="57"/>
      <c r="G172" s="58">
        <f>VLOOKUP(S172,TABELA!B$1:O$202,14)</f>
        <v>0</v>
      </c>
      <c r="H172" s="57"/>
      <c r="I172" s="58">
        <f>VLOOKUP(H172,TABELA!J$1:O$202,6)</f>
        <v>0</v>
      </c>
      <c r="J172" s="57"/>
      <c r="K172" s="58">
        <f>VLOOKUP(J172,TABELA!H$1:O$202,8)</f>
        <v>0</v>
      </c>
      <c r="L172" s="57"/>
      <c r="M172" s="58">
        <f>VLOOKUP(L172,TABELA!N$1:O$202,2)</f>
        <v>0</v>
      </c>
      <c r="N172" s="57"/>
      <c r="O172" s="58">
        <f>VLOOKUP(T172,TABELA!E$1:O$202,11)</f>
        <v>0</v>
      </c>
      <c r="P172" s="59">
        <f t="shared" si="30"/>
        <v>0</v>
      </c>
      <c r="R172" s="60">
        <v>171</v>
      </c>
      <c r="S172" s="56">
        <f t="shared" si="23"/>
        <v>0</v>
      </c>
      <c r="T172" s="56">
        <f t="shared" si="24"/>
        <v>0</v>
      </c>
    </row>
    <row r="173" spans="1:20">
      <c r="F173" s="57"/>
      <c r="G173" s="58">
        <f>VLOOKUP(S173,TABELA!B$1:O$202,14)</f>
        <v>0</v>
      </c>
      <c r="H173" s="57"/>
      <c r="I173" s="58">
        <f>VLOOKUP(H173,TABELA!J$1:O$202,6)</f>
        <v>0</v>
      </c>
      <c r="J173" s="57"/>
      <c r="K173" s="58">
        <f>VLOOKUP(J173,TABELA!H$1:O$202,8)</f>
        <v>0</v>
      </c>
      <c r="L173" s="57"/>
      <c r="M173" s="58">
        <f>VLOOKUP(L173,TABELA!N$1:O$202,2)</f>
        <v>0</v>
      </c>
      <c r="N173" s="57"/>
      <c r="O173" s="58">
        <f>VLOOKUP(T173,TABELA!E$1:O$202,11)</f>
        <v>0</v>
      </c>
      <c r="P173" s="59">
        <f t="shared" si="30"/>
        <v>0</v>
      </c>
      <c r="R173" s="60">
        <v>172</v>
      </c>
      <c r="S173" s="56">
        <f t="shared" si="23"/>
        <v>0</v>
      </c>
      <c r="T173" s="56">
        <f t="shared" si="24"/>
        <v>0</v>
      </c>
    </row>
    <row r="174" spans="1:20">
      <c r="F174" s="57"/>
      <c r="G174" s="58">
        <f>VLOOKUP(S174,TABELA!B$1:O$202,14)</f>
        <v>0</v>
      </c>
      <c r="H174" s="57"/>
      <c r="I174" s="58">
        <f>VLOOKUP(H174,TABELA!J$1:O$202,6)</f>
        <v>0</v>
      </c>
      <c r="J174" s="57"/>
      <c r="K174" s="58">
        <f>VLOOKUP(J174,TABELA!H$1:O$202,8)</f>
        <v>0</v>
      </c>
      <c r="L174" s="57"/>
      <c r="M174" s="58">
        <f>VLOOKUP(L174,TABELA!N$1:O$202,2)</f>
        <v>0</v>
      </c>
      <c r="N174" s="57"/>
      <c r="O174" s="58">
        <f>VLOOKUP(T174,TABELA!E$1:O$202,11)</f>
        <v>0</v>
      </c>
      <c r="P174" s="59">
        <f t="shared" si="30"/>
        <v>0</v>
      </c>
      <c r="R174" s="60">
        <v>173</v>
      </c>
      <c r="S174" s="56">
        <f t="shared" si="23"/>
        <v>0</v>
      </c>
      <c r="T174" s="56">
        <f t="shared" si="24"/>
        <v>0</v>
      </c>
    </row>
    <row r="175" spans="1:20">
      <c r="F175" s="57"/>
      <c r="G175" s="58">
        <f>VLOOKUP(S175,TABELA!B$1:O$202,14)</f>
        <v>0</v>
      </c>
      <c r="H175" s="57"/>
      <c r="I175" s="58">
        <f>VLOOKUP(H175,TABELA!J$1:O$202,6)</f>
        <v>0</v>
      </c>
      <c r="J175" s="57"/>
      <c r="K175" s="58">
        <f>VLOOKUP(J175,TABELA!H$1:O$202,8)</f>
        <v>0</v>
      </c>
      <c r="L175" s="57"/>
      <c r="M175" s="58">
        <f>VLOOKUP(L175,TABELA!N$1:O$202,2)</f>
        <v>0</v>
      </c>
      <c r="N175" s="57"/>
      <c r="O175" s="58">
        <f>VLOOKUP(T175,TABELA!E$1:O$202,11)</f>
        <v>0</v>
      </c>
      <c r="P175" s="59">
        <f t="shared" si="30"/>
        <v>0</v>
      </c>
      <c r="R175" s="60">
        <v>174</v>
      </c>
      <c r="S175" s="56">
        <f t="shared" si="23"/>
        <v>0</v>
      </c>
      <c r="T175" s="56">
        <f t="shared" si="24"/>
        <v>0</v>
      </c>
    </row>
    <row r="176" spans="1:20" s="62" customFormat="1">
      <c r="A176" s="61"/>
      <c r="B176" s="100"/>
      <c r="C176" s="101"/>
      <c r="D176" s="100"/>
      <c r="E176" s="100"/>
      <c r="F176" s="63"/>
      <c r="G176" s="58">
        <f>VLOOKUP(S176,TABELA!B$1:O$202,14)</f>
        <v>0</v>
      </c>
      <c r="H176" s="63"/>
      <c r="I176" s="58">
        <f>VLOOKUP(H176,TABELA!J$1:O$202,6)</f>
        <v>0</v>
      </c>
      <c r="J176" s="63"/>
      <c r="K176" s="58">
        <f>VLOOKUP(J176,TABELA!H$1:O$202,8)</f>
        <v>0</v>
      </c>
      <c r="L176" s="63"/>
      <c r="M176" s="58">
        <f>VLOOKUP(L176,TABELA!N$1:O$202,2)</f>
        <v>0</v>
      </c>
      <c r="N176" s="63"/>
      <c r="O176" s="58">
        <f>VLOOKUP(T176,TABELA!E$1:O$202,11)</f>
        <v>0</v>
      </c>
      <c r="P176" s="64"/>
      <c r="Q176" s="64">
        <f>LARGE(P170:P175,1)+LARGE(P170:P175,2)+LARGE(P170:P175,3)+LARGE(P170:P175,4)+LARGE(P170:P175,5)</f>
        <v>0</v>
      </c>
      <c r="R176" s="60">
        <v>175</v>
      </c>
      <c r="S176" s="62">
        <f t="shared" si="23"/>
        <v>0</v>
      </c>
      <c r="T176" s="62">
        <f t="shared" si="24"/>
        <v>0</v>
      </c>
    </row>
    <row r="177" spans="1:20">
      <c r="F177" s="57"/>
      <c r="G177" s="58">
        <f>VLOOKUP(S177,TABELA!B$1:O$202,14)</f>
        <v>0</v>
      </c>
      <c r="H177" s="57"/>
      <c r="I177" s="58">
        <f>VLOOKUP(H177,TABELA!J$1:O$202,6)</f>
        <v>0</v>
      </c>
      <c r="J177" s="57"/>
      <c r="K177" s="58">
        <f>VLOOKUP(J177,TABELA!H$1:O$202,8)</f>
        <v>0</v>
      </c>
      <c r="L177" s="57"/>
      <c r="M177" s="58">
        <f>VLOOKUP(L177,TABELA!N$1:O$202,2)</f>
        <v>0</v>
      </c>
      <c r="N177" s="57"/>
      <c r="O177" s="58">
        <f>VLOOKUP(T177,TABELA!E$1:O$202,11)</f>
        <v>0</v>
      </c>
      <c r="P177" s="59">
        <f t="shared" ref="P177:P182" si="31">G177+I177+K177+M177+O177</f>
        <v>0</v>
      </c>
      <c r="R177" s="60">
        <v>176</v>
      </c>
      <c r="S177" s="56">
        <f t="shared" si="23"/>
        <v>0</v>
      </c>
      <c r="T177" s="56">
        <f t="shared" si="24"/>
        <v>0</v>
      </c>
    </row>
    <row r="178" spans="1:20">
      <c r="F178" s="57"/>
      <c r="G178" s="58">
        <f>VLOOKUP(S178,TABELA!B$1:O$202,14)</f>
        <v>0</v>
      </c>
      <c r="H178" s="57"/>
      <c r="I178" s="58">
        <f>VLOOKUP(H178,TABELA!J$1:O$202,6)</f>
        <v>0</v>
      </c>
      <c r="J178" s="57"/>
      <c r="K178" s="58">
        <f>VLOOKUP(J178,TABELA!H$1:O$202,8)</f>
        <v>0</v>
      </c>
      <c r="L178" s="57"/>
      <c r="M178" s="58">
        <f>VLOOKUP(L178,TABELA!N$1:O$202,2)</f>
        <v>0</v>
      </c>
      <c r="N178" s="57"/>
      <c r="O178" s="58">
        <f>VLOOKUP(T178,TABELA!E$1:O$202,11)</f>
        <v>0</v>
      </c>
      <c r="P178" s="59">
        <f t="shared" si="31"/>
        <v>0</v>
      </c>
      <c r="R178" s="60">
        <v>177</v>
      </c>
      <c r="S178" s="56">
        <f t="shared" si="23"/>
        <v>0</v>
      </c>
      <c r="T178" s="56">
        <f t="shared" si="24"/>
        <v>0</v>
      </c>
    </row>
    <row r="179" spans="1:20">
      <c r="F179" s="57"/>
      <c r="G179" s="58">
        <f>VLOOKUP(S179,TABELA!B$1:O$202,14)</f>
        <v>0</v>
      </c>
      <c r="H179" s="57"/>
      <c r="I179" s="58">
        <f>VLOOKUP(H179,TABELA!J$1:O$202,6)</f>
        <v>0</v>
      </c>
      <c r="J179" s="57"/>
      <c r="K179" s="58">
        <f>VLOOKUP(J179,TABELA!H$1:O$202,8)</f>
        <v>0</v>
      </c>
      <c r="L179" s="57"/>
      <c r="M179" s="58">
        <f>VLOOKUP(L179,TABELA!N$1:O$202,2)</f>
        <v>0</v>
      </c>
      <c r="N179" s="57"/>
      <c r="O179" s="58">
        <f>VLOOKUP(T179,TABELA!E$1:O$202,11)</f>
        <v>0</v>
      </c>
      <c r="P179" s="59">
        <f t="shared" si="31"/>
        <v>0</v>
      </c>
      <c r="R179" s="60">
        <v>178</v>
      </c>
      <c r="S179" s="56">
        <f t="shared" si="23"/>
        <v>0</v>
      </c>
      <c r="T179" s="56">
        <f t="shared" si="24"/>
        <v>0</v>
      </c>
    </row>
    <row r="180" spans="1:20">
      <c r="F180" s="57"/>
      <c r="G180" s="58">
        <f>VLOOKUP(S180,TABELA!B$1:O$202,14)</f>
        <v>0</v>
      </c>
      <c r="H180" s="57"/>
      <c r="I180" s="58">
        <f>VLOOKUP(H180,TABELA!J$1:O$202,6)</f>
        <v>0</v>
      </c>
      <c r="J180" s="57"/>
      <c r="K180" s="58">
        <f>VLOOKUP(J180,TABELA!H$1:O$202,8)</f>
        <v>0</v>
      </c>
      <c r="L180" s="57"/>
      <c r="M180" s="58">
        <f>VLOOKUP(L180,TABELA!N$1:O$202,2)</f>
        <v>0</v>
      </c>
      <c r="N180" s="57"/>
      <c r="O180" s="58">
        <f>VLOOKUP(T180,TABELA!E$1:O$202,11)</f>
        <v>0</v>
      </c>
      <c r="P180" s="59">
        <f t="shared" si="31"/>
        <v>0</v>
      </c>
      <c r="R180" s="60">
        <v>179</v>
      </c>
      <c r="S180" s="56">
        <f t="shared" si="23"/>
        <v>0</v>
      </c>
      <c r="T180" s="56">
        <f t="shared" si="24"/>
        <v>0</v>
      </c>
    </row>
    <row r="181" spans="1:20">
      <c r="F181" s="57"/>
      <c r="G181" s="58">
        <f>VLOOKUP(S181,TABELA!B$1:O$202,14)</f>
        <v>0</v>
      </c>
      <c r="H181" s="57"/>
      <c r="I181" s="58">
        <f>VLOOKUP(H181,TABELA!J$1:O$202,6)</f>
        <v>0</v>
      </c>
      <c r="J181" s="57"/>
      <c r="K181" s="58">
        <f>VLOOKUP(J181,TABELA!H$1:O$202,8)</f>
        <v>0</v>
      </c>
      <c r="L181" s="57"/>
      <c r="M181" s="58">
        <f>VLOOKUP(L181,TABELA!N$1:O$202,2)</f>
        <v>0</v>
      </c>
      <c r="N181" s="57"/>
      <c r="O181" s="58">
        <f>VLOOKUP(T181,TABELA!E$1:O$202,11)</f>
        <v>0</v>
      </c>
      <c r="P181" s="59">
        <f t="shared" si="31"/>
        <v>0</v>
      </c>
      <c r="R181" s="60">
        <v>180</v>
      </c>
      <c r="S181" s="56">
        <f t="shared" si="23"/>
        <v>0</v>
      </c>
      <c r="T181" s="56">
        <f t="shared" si="24"/>
        <v>0</v>
      </c>
    </row>
    <row r="182" spans="1:20">
      <c r="F182" s="57"/>
      <c r="G182" s="58">
        <f>VLOOKUP(S182,TABELA!B$1:O$202,14)</f>
        <v>0</v>
      </c>
      <c r="H182" s="57"/>
      <c r="I182" s="58">
        <f>VLOOKUP(H182,TABELA!J$1:O$202,6)</f>
        <v>0</v>
      </c>
      <c r="J182" s="57"/>
      <c r="K182" s="58">
        <f>VLOOKUP(J182,TABELA!H$1:O$202,8)</f>
        <v>0</v>
      </c>
      <c r="L182" s="57"/>
      <c r="M182" s="58">
        <f>VLOOKUP(L182,TABELA!N$1:O$202,2)</f>
        <v>0</v>
      </c>
      <c r="N182" s="57"/>
      <c r="O182" s="58">
        <f>VLOOKUP(T182,TABELA!E$1:O$202,11)</f>
        <v>0</v>
      </c>
      <c r="P182" s="59">
        <f t="shared" si="31"/>
        <v>0</v>
      </c>
      <c r="R182" s="60">
        <v>181</v>
      </c>
      <c r="S182" s="56">
        <f t="shared" si="23"/>
        <v>0</v>
      </c>
      <c r="T182" s="56">
        <f t="shared" si="24"/>
        <v>0</v>
      </c>
    </row>
    <row r="183" spans="1:20" s="62" customFormat="1">
      <c r="A183" s="61"/>
      <c r="B183" s="76"/>
      <c r="C183" s="79"/>
      <c r="D183" s="76"/>
      <c r="E183" s="76"/>
      <c r="F183" s="63"/>
      <c r="G183" s="58">
        <f>VLOOKUP(S183,TABELA!B$1:O$202,14)</f>
        <v>0</v>
      </c>
      <c r="H183" s="63"/>
      <c r="I183" s="58">
        <f>VLOOKUP(H183,TABELA!J$1:O$202,6)</f>
        <v>0</v>
      </c>
      <c r="J183" s="63"/>
      <c r="K183" s="58">
        <f>VLOOKUP(J183,TABELA!H$1:O$202,8)</f>
        <v>0</v>
      </c>
      <c r="L183" s="63"/>
      <c r="M183" s="58">
        <f>VLOOKUP(L183,TABELA!N$1:O$202,2)</f>
        <v>0</v>
      </c>
      <c r="N183" s="63"/>
      <c r="O183" s="58">
        <f>VLOOKUP(T183,TABELA!E$1:O$202,11)</f>
        <v>0</v>
      </c>
      <c r="P183" s="64"/>
      <c r="Q183" s="64">
        <f>LARGE(P177:P182,1)+LARGE(P177:P182,2)+LARGE(P177:P182,3)+LARGE(P177:P182,4)+LARGE(P177:P182,5)</f>
        <v>0</v>
      </c>
      <c r="R183" s="60">
        <v>182</v>
      </c>
      <c r="S183" s="62">
        <f t="shared" si="23"/>
        <v>0</v>
      </c>
      <c r="T183" s="62">
        <f t="shared" si="24"/>
        <v>0</v>
      </c>
    </row>
    <row r="184" spans="1:20">
      <c r="B184" s="77"/>
      <c r="C184" s="81"/>
      <c r="F184" s="57"/>
      <c r="G184" s="58">
        <f>VLOOKUP(S184,TABELA!B$1:O$202,14)</f>
        <v>0</v>
      </c>
      <c r="H184" s="57"/>
      <c r="I184" s="58">
        <f>VLOOKUP(H184,TABELA!J$1:O$202,6)</f>
        <v>0</v>
      </c>
      <c r="J184" s="57"/>
      <c r="K184" s="58">
        <f>VLOOKUP(J184,TABELA!H$1:O$202,8)</f>
        <v>0</v>
      </c>
      <c r="L184" s="57"/>
      <c r="M184" s="58">
        <f>VLOOKUP(L184,TABELA!N$1:O$202,2)</f>
        <v>0</v>
      </c>
      <c r="N184" s="57"/>
      <c r="O184" s="58">
        <f>VLOOKUP(T184,TABELA!E$1:O$202,11)</f>
        <v>0</v>
      </c>
      <c r="P184" s="59">
        <f t="shared" ref="P184:P189" si="32">G184+I184+K184+M184+O184</f>
        <v>0</v>
      </c>
      <c r="R184" s="60">
        <v>183</v>
      </c>
      <c r="S184" s="56">
        <f t="shared" si="23"/>
        <v>0</v>
      </c>
      <c r="T184" s="56">
        <f t="shared" si="24"/>
        <v>0</v>
      </c>
    </row>
    <row r="185" spans="1:20">
      <c r="F185" s="57"/>
      <c r="G185" s="58">
        <f>VLOOKUP(S185,TABELA!B$1:O$202,14)</f>
        <v>0</v>
      </c>
      <c r="H185" s="57"/>
      <c r="I185" s="58">
        <f>VLOOKUP(H185,TABELA!J$1:O$202,6)</f>
        <v>0</v>
      </c>
      <c r="J185" s="57"/>
      <c r="K185" s="58">
        <f>VLOOKUP(J185,TABELA!H$1:O$202,8)</f>
        <v>0</v>
      </c>
      <c r="L185" s="57"/>
      <c r="M185" s="58">
        <f>VLOOKUP(L185,TABELA!N$1:O$202,2)</f>
        <v>0</v>
      </c>
      <c r="N185" s="57"/>
      <c r="O185" s="58">
        <f>VLOOKUP(T185,TABELA!E$1:O$202,11)</f>
        <v>0</v>
      </c>
      <c r="P185" s="59">
        <f t="shared" si="32"/>
        <v>0</v>
      </c>
      <c r="R185" s="60">
        <v>184</v>
      </c>
      <c r="S185" s="56">
        <f t="shared" si="23"/>
        <v>0</v>
      </c>
      <c r="T185" s="56">
        <f t="shared" si="24"/>
        <v>0</v>
      </c>
    </row>
    <row r="186" spans="1:20">
      <c r="F186" s="57"/>
      <c r="G186" s="58">
        <f>VLOOKUP(S186,TABELA!B$1:O$202,14)</f>
        <v>0</v>
      </c>
      <c r="H186" s="57"/>
      <c r="I186" s="58">
        <f>VLOOKUP(H186,TABELA!J$1:O$202,6)</f>
        <v>0</v>
      </c>
      <c r="J186" s="57"/>
      <c r="K186" s="58">
        <f>VLOOKUP(J186,TABELA!H$1:O$202,8)</f>
        <v>0</v>
      </c>
      <c r="L186" s="57"/>
      <c r="M186" s="58">
        <f>VLOOKUP(L186,TABELA!N$1:O$202,2)</f>
        <v>0</v>
      </c>
      <c r="N186" s="57"/>
      <c r="O186" s="58">
        <f>VLOOKUP(T186,TABELA!E$1:O$202,11)</f>
        <v>0</v>
      </c>
      <c r="P186" s="59">
        <f t="shared" si="32"/>
        <v>0</v>
      </c>
      <c r="R186" s="60">
        <v>185</v>
      </c>
      <c r="S186" s="56">
        <f t="shared" si="23"/>
        <v>0</v>
      </c>
      <c r="T186" s="56">
        <f t="shared" si="24"/>
        <v>0</v>
      </c>
    </row>
    <row r="187" spans="1:20">
      <c r="F187" s="57"/>
      <c r="G187" s="58">
        <f>VLOOKUP(S187,TABELA!B$1:O$202,14)</f>
        <v>0</v>
      </c>
      <c r="H187" s="57"/>
      <c r="I187" s="58">
        <f>VLOOKUP(H187,TABELA!J$1:O$202,6)</f>
        <v>0</v>
      </c>
      <c r="J187" s="57"/>
      <c r="K187" s="58">
        <f>VLOOKUP(J187,TABELA!H$1:O$202,8)</f>
        <v>0</v>
      </c>
      <c r="L187" s="57"/>
      <c r="M187" s="58">
        <f>VLOOKUP(L187,TABELA!N$1:O$202,2)</f>
        <v>0</v>
      </c>
      <c r="N187" s="57"/>
      <c r="O187" s="58">
        <f>VLOOKUP(T187,TABELA!E$1:O$202,11)</f>
        <v>0</v>
      </c>
      <c r="P187" s="59">
        <f t="shared" si="32"/>
        <v>0</v>
      </c>
      <c r="R187" s="60">
        <v>186</v>
      </c>
      <c r="S187" s="56">
        <f t="shared" si="23"/>
        <v>0</v>
      </c>
      <c r="T187" s="56">
        <f t="shared" si="24"/>
        <v>0</v>
      </c>
    </row>
    <row r="188" spans="1:20">
      <c r="F188" s="57"/>
      <c r="G188" s="58">
        <f>VLOOKUP(S188,TABELA!B$1:O$202,14)</f>
        <v>0</v>
      </c>
      <c r="H188" s="57"/>
      <c r="I188" s="58">
        <f>VLOOKUP(H188,TABELA!J$1:O$202,6)</f>
        <v>0</v>
      </c>
      <c r="J188" s="57"/>
      <c r="K188" s="58">
        <f>VLOOKUP(J188,TABELA!H$1:O$202,8)</f>
        <v>0</v>
      </c>
      <c r="L188" s="57"/>
      <c r="M188" s="58">
        <f>VLOOKUP(L188,TABELA!N$1:O$202,2)</f>
        <v>0</v>
      </c>
      <c r="N188" s="57"/>
      <c r="O188" s="58">
        <f>VLOOKUP(T188,TABELA!E$1:O$202,11)</f>
        <v>0</v>
      </c>
      <c r="P188" s="59">
        <f t="shared" si="32"/>
        <v>0</v>
      </c>
      <c r="R188" s="60">
        <v>187</v>
      </c>
      <c r="S188" s="56">
        <f t="shared" si="23"/>
        <v>0</v>
      </c>
      <c r="T188" s="56">
        <f t="shared" si="24"/>
        <v>0</v>
      </c>
    </row>
    <row r="189" spans="1:20">
      <c r="F189" s="57"/>
      <c r="G189" s="58">
        <f>VLOOKUP(S189,TABELA!B$1:O$202,14)</f>
        <v>0</v>
      </c>
      <c r="H189" s="57"/>
      <c r="I189" s="58">
        <f>VLOOKUP(H189,TABELA!J$1:O$202,6)</f>
        <v>0</v>
      </c>
      <c r="J189" s="57"/>
      <c r="K189" s="58">
        <f>VLOOKUP(J189,TABELA!H$1:O$202,8)</f>
        <v>0</v>
      </c>
      <c r="L189" s="57"/>
      <c r="M189" s="58">
        <f>VLOOKUP(L189,TABELA!N$1:O$202,2)</f>
        <v>0</v>
      </c>
      <c r="N189" s="57"/>
      <c r="O189" s="58">
        <f>VLOOKUP(T189,TABELA!E$1:O$202,11)</f>
        <v>0</v>
      </c>
      <c r="P189" s="59">
        <f t="shared" si="32"/>
        <v>0</v>
      </c>
      <c r="R189" s="60">
        <v>188</v>
      </c>
      <c r="S189" s="56">
        <f t="shared" si="23"/>
        <v>0</v>
      </c>
      <c r="T189" s="56">
        <f t="shared" si="24"/>
        <v>0</v>
      </c>
    </row>
    <row r="190" spans="1:20" s="62" customFormat="1">
      <c r="A190" s="61"/>
      <c r="B190" s="76"/>
      <c r="C190" s="79"/>
      <c r="D190" s="76"/>
      <c r="E190" s="76"/>
      <c r="F190" s="63"/>
      <c r="G190" s="58">
        <f>VLOOKUP(S190,TABELA!B$1:O$202,14)</f>
        <v>0</v>
      </c>
      <c r="H190" s="63"/>
      <c r="I190" s="58">
        <f>VLOOKUP(H190,TABELA!J$1:O$202,6)</f>
        <v>0</v>
      </c>
      <c r="J190" s="63"/>
      <c r="K190" s="58">
        <f>VLOOKUP(J190,TABELA!H$1:O$202,8)</f>
        <v>0</v>
      </c>
      <c r="L190" s="63"/>
      <c r="M190" s="58">
        <f>VLOOKUP(L190,TABELA!N$1:O$202,2)</f>
        <v>0</v>
      </c>
      <c r="N190" s="63"/>
      <c r="O190" s="58">
        <f>VLOOKUP(T190,TABELA!E$1:O$202,11)</f>
        <v>0</v>
      </c>
      <c r="P190" s="64"/>
      <c r="Q190" s="64">
        <f>LARGE(P184:P189,1)+LARGE(P184:P189,2)+LARGE(P184:P189,3)+LARGE(P184:P189,4)+LARGE(P184:P189,5)</f>
        <v>0</v>
      </c>
      <c r="R190" s="60">
        <v>189</v>
      </c>
      <c r="S190" s="62">
        <f t="shared" si="23"/>
        <v>0</v>
      </c>
      <c r="T190" s="62">
        <f t="shared" si="24"/>
        <v>0</v>
      </c>
    </row>
    <row r="191" spans="1:20">
      <c r="F191" s="57"/>
      <c r="G191" s="58">
        <f>VLOOKUP(S191,TABELA!B$1:O$202,14)</f>
        <v>0</v>
      </c>
      <c r="H191" s="57"/>
      <c r="I191" s="58">
        <f>VLOOKUP(H191,TABELA!J$1:O$202,6)</f>
        <v>0</v>
      </c>
      <c r="J191" s="57"/>
      <c r="K191" s="58">
        <f>VLOOKUP(J191,TABELA!H$1:O$202,8)</f>
        <v>0</v>
      </c>
      <c r="L191" s="57"/>
      <c r="M191" s="58">
        <f>VLOOKUP(L191,TABELA!N$1:O$202,2)</f>
        <v>0</v>
      </c>
      <c r="N191" s="57"/>
      <c r="O191" s="58">
        <f>VLOOKUP(T191,TABELA!E$1:O$202,11)</f>
        <v>0</v>
      </c>
      <c r="P191" s="59">
        <f t="shared" ref="P191:P196" si="33">G191+I191+K191+M191+O191</f>
        <v>0</v>
      </c>
      <c r="Q191" s="73"/>
      <c r="R191" s="60">
        <v>190</v>
      </c>
      <c r="S191" s="56">
        <f t="shared" si="23"/>
        <v>0</v>
      </c>
      <c r="T191" s="56">
        <f t="shared" si="24"/>
        <v>0</v>
      </c>
    </row>
    <row r="192" spans="1:20">
      <c r="F192" s="57"/>
      <c r="G192" s="58">
        <f>VLOOKUP(S192,TABELA!B$1:O$202,14)</f>
        <v>0</v>
      </c>
      <c r="H192" s="57"/>
      <c r="I192" s="58">
        <f>VLOOKUP(H192,TABELA!J$1:O$202,6)</f>
        <v>0</v>
      </c>
      <c r="J192" s="57"/>
      <c r="K192" s="58">
        <f>VLOOKUP(J192,TABELA!H$1:O$202,8)</f>
        <v>0</v>
      </c>
      <c r="L192" s="57"/>
      <c r="M192" s="58">
        <f>VLOOKUP(L192,TABELA!N$1:O$202,2)</f>
        <v>0</v>
      </c>
      <c r="N192" s="57"/>
      <c r="O192" s="58">
        <f>VLOOKUP(T192,TABELA!E$1:O$202,11)</f>
        <v>0</v>
      </c>
      <c r="P192" s="59">
        <f t="shared" si="33"/>
        <v>0</v>
      </c>
      <c r="Q192" s="73"/>
      <c r="R192" s="60">
        <v>191</v>
      </c>
      <c r="S192" s="56">
        <f t="shared" si="23"/>
        <v>0</v>
      </c>
      <c r="T192" s="56">
        <f t="shared" si="24"/>
        <v>0</v>
      </c>
    </row>
    <row r="193" spans="1:20">
      <c r="F193" s="57"/>
      <c r="G193" s="58">
        <f>VLOOKUP(S193,TABELA!B$1:O$202,14)</f>
        <v>0</v>
      </c>
      <c r="H193" s="57"/>
      <c r="I193" s="58">
        <f>VLOOKUP(H193,TABELA!J$1:O$202,6)</f>
        <v>0</v>
      </c>
      <c r="J193" s="57"/>
      <c r="K193" s="58">
        <f>VLOOKUP(J193,TABELA!H$1:O$202,8)</f>
        <v>0</v>
      </c>
      <c r="L193" s="57"/>
      <c r="M193" s="58">
        <f>VLOOKUP(L193,TABELA!N$1:O$202,2)</f>
        <v>0</v>
      </c>
      <c r="N193" s="57"/>
      <c r="O193" s="58">
        <f>VLOOKUP(T193,TABELA!E$1:O$202,11)</f>
        <v>0</v>
      </c>
      <c r="P193" s="59">
        <f t="shared" si="33"/>
        <v>0</v>
      </c>
      <c r="Q193" s="73"/>
      <c r="R193" s="60">
        <v>192</v>
      </c>
      <c r="S193" s="56">
        <f t="shared" si="23"/>
        <v>0</v>
      </c>
      <c r="T193" s="56">
        <f t="shared" si="24"/>
        <v>0</v>
      </c>
    </row>
    <row r="194" spans="1:20">
      <c r="F194" s="57"/>
      <c r="G194" s="58">
        <f>VLOOKUP(S194,TABELA!B$1:O$202,14)</f>
        <v>0</v>
      </c>
      <c r="H194" s="57"/>
      <c r="I194" s="58">
        <f>VLOOKUP(H194,TABELA!J$1:O$202,6)</f>
        <v>0</v>
      </c>
      <c r="J194" s="57"/>
      <c r="K194" s="58">
        <f>VLOOKUP(J194,TABELA!H$1:O$202,8)</f>
        <v>0</v>
      </c>
      <c r="L194" s="57"/>
      <c r="M194" s="58">
        <f>VLOOKUP(L194,TABELA!N$1:O$202,2)</f>
        <v>0</v>
      </c>
      <c r="N194" s="57"/>
      <c r="O194" s="58">
        <f>VLOOKUP(T194,TABELA!E$1:O$202,11)</f>
        <v>0</v>
      </c>
      <c r="P194" s="59">
        <f t="shared" si="33"/>
        <v>0</v>
      </c>
      <c r="Q194" s="73"/>
      <c r="R194" s="60">
        <v>193</v>
      </c>
      <c r="S194" s="56">
        <f t="shared" ref="S194:S257" si="34">-F194</f>
        <v>0</v>
      </c>
      <c r="T194" s="56">
        <f t="shared" ref="T194:T257" si="35">-N194</f>
        <v>0</v>
      </c>
    </row>
    <row r="195" spans="1:20">
      <c r="F195" s="57"/>
      <c r="G195" s="58">
        <f>VLOOKUP(S195,TABELA!B$1:O$202,14)</f>
        <v>0</v>
      </c>
      <c r="H195" s="57"/>
      <c r="I195" s="58">
        <f>VLOOKUP(H195,TABELA!J$1:O$202,6)</f>
        <v>0</v>
      </c>
      <c r="J195" s="57"/>
      <c r="K195" s="58">
        <f>VLOOKUP(J195,TABELA!H$1:O$202,8)</f>
        <v>0</v>
      </c>
      <c r="L195" s="57"/>
      <c r="M195" s="58">
        <f>VLOOKUP(L195,TABELA!N$1:O$202,2)</f>
        <v>0</v>
      </c>
      <c r="N195" s="57"/>
      <c r="O195" s="58">
        <f>VLOOKUP(T195,TABELA!E$1:O$202,11)</f>
        <v>0</v>
      </c>
      <c r="P195" s="59">
        <f t="shared" si="33"/>
        <v>0</v>
      </c>
      <c r="Q195" s="73"/>
      <c r="R195" s="60">
        <v>194</v>
      </c>
      <c r="S195" s="56">
        <f t="shared" si="34"/>
        <v>0</v>
      </c>
      <c r="T195" s="56">
        <f t="shared" si="35"/>
        <v>0</v>
      </c>
    </row>
    <row r="196" spans="1:20">
      <c r="F196" s="57"/>
      <c r="G196" s="58">
        <f>VLOOKUP(S196,TABELA!B$1:O$202,14)</f>
        <v>0</v>
      </c>
      <c r="H196" s="57"/>
      <c r="I196" s="58">
        <f>VLOOKUP(H196,TABELA!J$1:O$202,6)</f>
        <v>0</v>
      </c>
      <c r="J196" s="57"/>
      <c r="K196" s="58">
        <f>VLOOKUP(J196,TABELA!H$1:O$202,8)</f>
        <v>0</v>
      </c>
      <c r="L196" s="57"/>
      <c r="M196" s="58">
        <f>VLOOKUP(L196,TABELA!N$1:O$202,2)</f>
        <v>0</v>
      </c>
      <c r="N196" s="57"/>
      <c r="O196" s="58">
        <f>VLOOKUP(T196,TABELA!E$1:O$202,11)</f>
        <v>0</v>
      </c>
      <c r="P196" s="59">
        <f t="shared" si="33"/>
        <v>0</v>
      </c>
      <c r="Q196" s="73"/>
      <c r="R196" s="60">
        <v>195</v>
      </c>
      <c r="S196" s="56">
        <f t="shared" si="34"/>
        <v>0</v>
      </c>
      <c r="T196" s="56">
        <f t="shared" si="35"/>
        <v>0</v>
      </c>
    </row>
    <row r="197" spans="1:20" s="62" customFormat="1">
      <c r="A197" s="61"/>
      <c r="B197" s="76"/>
      <c r="C197" s="79"/>
      <c r="D197" s="76"/>
      <c r="E197" s="76"/>
      <c r="F197" s="63"/>
      <c r="G197" s="58">
        <f>VLOOKUP(S197,TABELA!B$1:O$202,14)</f>
        <v>0</v>
      </c>
      <c r="H197" s="63"/>
      <c r="I197" s="58">
        <f>VLOOKUP(H197,TABELA!J$1:O$202,6)</f>
        <v>0</v>
      </c>
      <c r="J197" s="63"/>
      <c r="K197" s="58">
        <f>VLOOKUP(J197,TABELA!H$1:O$202,8)</f>
        <v>0</v>
      </c>
      <c r="L197" s="63"/>
      <c r="M197" s="58">
        <f>VLOOKUP(L197,TABELA!N$1:O$202,2)</f>
        <v>0</v>
      </c>
      <c r="N197" s="63"/>
      <c r="O197" s="58">
        <f>VLOOKUP(T197,TABELA!E$1:O$202,11)</f>
        <v>0</v>
      </c>
      <c r="P197" s="64"/>
      <c r="Q197" s="64">
        <f>LARGE(P191:P196,1)+LARGE(P191:P196,2)+LARGE(P191:P196,3)+LARGE(P191:P196,4)+LARGE(P191:P196,5)</f>
        <v>0</v>
      </c>
      <c r="R197" s="60">
        <v>196</v>
      </c>
      <c r="S197" s="62">
        <f t="shared" si="34"/>
        <v>0</v>
      </c>
      <c r="T197" s="62">
        <f t="shared" si="35"/>
        <v>0</v>
      </c>
    </row>
    <row r="198" spans="1:20">
      <c r="F198" s="57"/>
      <c r="G198" s="58">
        <f>VLOOKUP(S198,TABELA!B$1:O$202,14)</f>
        <v>0</v>
      </c>
      <c r="H198" s="57"/>
      <c r="I198" s="58">
        <f>VLOOKUP(H198,TABELA!J$1:O$202,6)</f>
        <v>0</v>
      </c>
      <c r="J198" s="57"/>
      <c r="K198" s="58">
        <f>VLOOKUP(J198,TABELA!H$1:O$202,8)</f>
        <v>0</v>
      </c>
      <c r="L198" s="57"/>
      <c r="M198" s="58">
        <f>VLOOKUP(L198,TABELA!N$1:O$202,2)</f>
        <v>0</v>
      </c>
      <c r="N198" s="57"/>
      <c r="O198" s="58">
        <f>VLOOKUP(T198,TABELA!E$1:O$202,11)</f>
        <v>0</v>
      </c>
      <c r="P198" s="59">
        <f t="shared" ref="P198:P203" si="36">G198+I198+K198+M198+O198</f>
        <v>0</v>
      </c>
      <c r="Q198" s="73"/>
      <c r="R198" s="60">
        <v>197</v>
      </c>
      <c r="S198" s="56">
        <f t="shared" si="34"/>
        <v>0</v>
      </c>
      <c r="T198" s="56">
        <f t="shared" si="35"/>
        <v>0</v>
      </c>
    </row>
    <row r="199" spans="1:20">
      <c r="F199" s="57"/>
      <c r="G199" s="58">
        <f>VLOOKUP(S199,TABELA!B$1:O$202,14)</f>
        <v>0</v>
      </c>
      <c r="H199" s="57"/>
      <c r="I199" s="58">
        <f>VLOOKUP(H199,TABELA!J$1:O$202,6)</f>
        <v>0</v>
      </c>
      <c r="J199" s="57"/>
      <c r="K199" s="58">
        <f>VLOOKUP(J199,TABELA!H$1:O$202,8)</f>
        <v>0</v>
      </c>
      <c r="L199" s="57"/>
      <c r="M199" s="58">
        <f>VLOOKUP(L199,TABELA!N$1:O$202,2)</f>
        <v>0</v>
      </c>
      <c r="N199" s="57"/>
      <c r="O199" s="58">
        <f>VLOOKUP(T199,TABELA!E$1:O$202,11)</f>
        <v>0</v>
      </c>
      <c r="P199" s="59">
        <f t="shared" si="36"/>
        <v>0</v>
      </c>
      <c r="Q199" s="73"/>
      <c r="R199" s="60">
        <v>198</v>
      </c>
      <c r="S199" s="56">
        <f t="shared" si="34"/>
        <v>0</v>
      </c>
      <c r="T199" s="56">
        <f t="shared" si="35"/>
        <v>0</v>
      </c>
    </row>
    <row r="200" spans="1:20">
      <c r="F200" s="57"/>
      <c r="G200" s="58">
        <f>VLOOKUP(S200,TABELA!B$1:O$202,14)</f>
        <v>0</v>
      </c>
      <c r="H200" s="57"/>
      <c r="I200" s="58">
        <f>VLOOKUP(H200,TABELA!J$1:O$202,6)</f>
        <v>0</v>
      </c>
      <c r="J200" s="57"/>
      <c r="K200" s="58">
        <f>VLOOKUP(J200,TABELA!H$1:O$202,8)</f>
        <v>0</v>
      </c>
      <c r="L200" s="57"/>
      <c r="M200" s="58">
        <f>VLOOKUP(L200,TABELA!N$1:O$202,2)</f>
        <v>0</v>
      </c>
      <c r="N200" s="57"/>
      <c r="O200" s="58">
        <f>VLOOKUP(T200,TABELA!E$1:O$202,11)</f>
        <v>0</v>
      </c>
      <c r="P200" s="59">
        <f t="shared" si="36"/>
        <v>0</v>
      </c>
      <c r="Q200" s="73"/>
      <c r="R200" s="60">
        <v>199</v>
      </c>
      <c r="S200" s="56">
        <f t="shared" si="34"/>
        <v>0</v>
      </c>
      <c r="T200" s="56">
        <f t="shared" si="35"/>
        <v>0</v>
      </c>
    </row>
    <row r="201" spans="1:20">
      <c r="F201" s="57"/>
      <c r="G201" s="58">
        <f>VLOOKUP(S201,TABELA!B$1:O$202,14)</f>
        <v>0</v>
      </c>
      <c r="H201" s="57"/>
      <c r="I201" s="58">
        <f>VLOOKUP(H201,TABELA!J$1:O$202,6)</f>
        <v>0</v>
      </c>
      <c r="J201" s="57"/>
      <c r="K201" s="58">
        <f>VLOOKUP(J201,TABELA!H$1:O$202,8)</f>
        <v>0</v>
      </c>
      <c r="L201" s="57"/>
      <c r="M201" s="58">
        <f>VLOOKUP(L201,TABELA!N$1:O$202,2)</f>
        <v>0</v>
      </c>
      <c r="N201" s="57"/>
      <c r="O201" s="58">
        <f>VLOOKUP(T201,TABELA!E$1:O$202,11)</f>
        <v>0</v>
      </c>
      <c r="P201" s="59">
        <f t="shared" si="36"/>
        <v>0</v>
      </c>
      <c r="Q201" s="73"/>
      <c r="R201" s="60">
        <v>200</v>
      </c>
      <c r="S201" s="56">
        <f t="shared" si="34"/>
        <v>0</v>
      </c>
      <c r="T201" s="56">
        <f t="shared" si="35"/>
        <v>0</v>
      </c>
    </row>
    <row r="202" spans="1:20">
      <c r="F202" s="57"/>
      <c r="G202" s="58">
        <f>VLOOKUP(S202,TABELA!B$1:O$202,14)</f>
        <v>0</v>
      </c>
      <c r="H202" s="57"/>
      <c r="I202" s="58">
        <f>VLOOKUP(H202,TABELA!J$1:O$202,6)</f>
        <v>0</v>
      </c>
      <c r="J202" s="57"/>
      <c r="K202" s="58">
        <f>VLOOKUP(J202,TABELA!H$1:O$202,8)</f>
        <v>0</v>
      </c>
      <c r="L202" s="57"/>
      <c r="M202" s="58">
        <f>VLOOKUP(L202,TABELA!N$1:O$202,2)</f>
        <v>0</v>
      </c>
      <c r="N202" s="57"/>
      <c r="O202" s="58">
        <f>VLOOKUP(T202,TABELA!E$1:O$202,11)</f>
        <v>0</v>
      </c>
      <c r="P202" s="59">
        <f t="shared" si="36"/>
        <v>0</v>
      </c>
      <c r="Q202" s="73"/>
      <c r="R202" s="60">
        <v>201</v>
      </c>
      <c r="S202" s="56">
        <f t="shared" si="34"/>
        <v>0</v>
      </c>
      <c r="T202" s="56">
        <f t="shared" si="35"/>
        <v>0</v>
      </c>
    </row>
    <row r="203" spans="1:20">
      <c r="F203" s="57"/>
      <c r="G203" s="58">
        <f>VLOOKUP(S203,TABELA!B$1:O$202,14)</f>
        <v>0</v>
      </c>
      <c r="H203" s="57"/>
      <c r="I203" s="58">
        <f>VLOOKUP(H203,TABELA!J$1:O$202,6)</f>
        <v>0</v>
      </c>
      <c r="J203" s="57"/>
      <c r="K203" s="58">
        <f>VLOOKUP(J203,TABELA!H$1:O$202,8)</f>
        <v>0</v>
      </c>
      <c r="L203" s="57"/>
      <c r="M203" s="58">
        <f>VLOOKUP(L203,TABELA!N$1:O$202,2)</f>
        <v>0</v>
      </c>
      <c r="N203" s="57"/>
      <c r="O203" s="58">
        <f>VLOOKUP(T203,TABELA!E$1:O$202,11)</f>
        <v>0</v>
      </c>
      <c r="P203" s="59">
        <f t="shared" si="36"/>
        <v>0</v>
      </c>
      <c r="Q203" s="73"/>
      <c r="R203" s="60">
        <v>202</v>
      </c>
      <c r="S203" s="56">
        <f t="shared" si="34"/>
        <v>0</v>
      </c>
      <c r="T203" s="56">
        <f t="shared" si="35"/>
        <v>0</v>
      </c>
    </row>
    <row r="204" spans="1:20" s="62" customFormat="1">
      <c r="A204" s="61"/>
      <c r="B204" s="76"/>
      <c r="C204" s="79"/>
      <c r="D204" s="76"/>
      <c r="E204" s="76"/>
      <c r="F204" s="63"/>
      <c r="G204" s="58">
        <f>VLOOKUP(S204,TABELA!B$1:O$202,14)</f>
        <v>0</v>
      </c>
      <c r="H204" s="63"/>
      <c r="I204" s="58">
        <f>VLOOKUP(H204,TABELA!J$1:O$202,6)</f>
        <v>0</v>
      </c>
      <c r="J204" s="63"/>
      <c r="K204" s="58">
        <f>VLOOKUP(J204,TABELA!H$1:O$202,8)</f>
        <v>0</v>
      </c>
      <c r="L204" s="63"/>
      <c r="M204" s="58">
        <f>VLOOKUP(L204,TABELA!N$1:O$202,2)</f>
        <v>0</v>
      </c>
      <c r="N204" s="63"/>
      <c r="O204" s="58">
        <f>VLOOKUP(T204,TABELA!E$1:O$202,11)</f>
        <v>0</v>
      </c>
      <c r="P204" s="64"/>
      <c r="Q204" s="64">
        <f>LARGE(P198:P203,1)+LARGE(P198:P203,2)+LARGE(P198:P203,3)+LARGE(P198:P203,4)+LARGE(P198:P203,5)</f>
        <v>0</v>
      </c>
      <c r="R204" s="60">
        <v>203</v>
      </c>
      <c r="S204" s="62">
        <f t="shared" si="34"/>
        <v>0</v>
      </c>
      <c r="T204" s="62">
        <f t="shared" si="35"/>
        <v>0</v>
      </c>
    </row>
    <row r="205" spans="1:20">
      <c r="F205" s="57"/>
      <c r="G205" s="58">
        <f>VLOOKUP(S205,TABELA!B$1:O$202,14)</f>
        <v>0</v>
      </c>
      <c r="H205" s="57"/>
      <c r="I205" s="58">
        <f>VLOOKUP(H205,TABELA!J$1:O$202,6)</f>
        <v>0</v>
      </c>
      <c r="J205" s="57"/>
      <c r="K205" s="58">
        <f>VLOOKUP(J205,TABELA!H$1:O$202,8)</f>
        <v>0</v>
      </c>
      <c r="L205" s="57"/>
      <c r="M205" s="58">
        <f>VLOOKUP(L205,TABELA!N$1:O$202,2)</f>
        <v>0</v>
      </c>
      <c r="N205" s="57"/>
      <c r="O205" s="58">
        <f>VLOOKUP(T205,TABELA!E$1:O$202,11)</f>
        <v>0</v>
      </c>
      <c r="P205" s="59">
        <f t="shared" ref="P205:P210" si="37">G205+I205+K205+M205+O205</f>
        <v>0</v>
      </c>
      <c r="Q205" s="73"/>
      <c r="R205" s="60">
        <v>204</v>
      </c>
      <c r="S205" s="56">
        <f t="shared" si="34"/>
        <v>0</v>
      </c>
      <c r="T205" s="56">
        <f t="shared" si="35"/>
        <v>0</v>
      </c>
    </row>
    <row r="206" spans="1:20">
      <c r="F206" s="57"/>
      <c r="G206" s="58">
        <f>VLOOKUP(S206,TABELA!B$1:O$202,14)</f>
        <v>0</v>
      </c>
      <c r="H206" s="57"/>
      <c r="I206" s="58">
        <f>VLOOKUP(H206,TABELA!J$1:O$202,6)</f>
        <v>0</v>
      </c>
      <c r="J206" s="57"/>
      <c r="K206" s="58">
        <f>VLOOKUP(J206,TABELA!H$1:O$202,8)</f>
        <v>0</v>
      </c>
      <c r="L206" s="57"/>
      <c r="M206" s="58">
        <f>VLOOKUP(L206,TABELA!N$1:O$202,2)</f>
        <v>0</v>
      </c>
      <c r="N206" s="57"/>
      <c r="O206" s="58">
        <f>VLOOKUP(T206,TABELA!E$1:O$202,11)</f>
        <v>0</v>
      </c>
      <c r="P206" s="59">
        <f t="shared" si="37"/>
        <v>0</v>
      </c>
      <c r="Q206" s="73"/>
      <c r="R206" s="60">
        <v>205</v>
      </c>
      <c r="S206" s="56">
        <f t="shared" si="34"/>
        <v>0</v>
      </c>
      <c r="T206" s="56">
        <f t="shared" si="35"/>
        <v>0</v>
      </c>
    </row>
    <row r="207" spans="1:20">
      <c r="F207" s="57"/>
      <c r="G207" s="58">
        <f>VLOOKUP(S207,TABELA!B$1:O$202,14)</f>
        <v>0</v>
      </c>
      <c r="H207" s="57"/>
      <c r="I207" s="58">
        <f>VLOOKUP(H207,TABELA!J$1:O$202,6)</f>
        <v>0</v>
      </c>
      <c r="J207" s="57"/>
      <c r="K207" s="58">
        <f>VLOOKUP(J207,TABELA!H$1:O$202,8)</f>
        <v>0</v>
      </c>
      <c r="L207" s="57"/>
      <c r="M207" s="58">
        <f>VLOOKUP(L207,TABELA!N$1:O$202,2)</f>
        <v>0</v>
      </c>
      <c r="N207" s="57"/>
      <c r="O207" s="58">
        <f>VLOOKUP(T207,TABELA!E$1:O$202,11)</f>
        <v>0</v>
      </c>
      <c r="P207" s="59">
        <f t="shared" si="37"/>
        <v>0</v>
      </c>
      <c r="Q207" s="73"/>
      <c r="R207" s="60">
        <v>206</v>
      </c>
      <c r="S207" s="56">
        <f t="shared" si="34"/>
        <v>0</v>
      </c>
      <c r="T207" s="56">
        <f t="shared" si="35"/>
        <v>0</v>
      </c>
    </row>
    <row r="208" spans="1:20">
      <c r="F208" s="57"/>
      <c r="G208" s="58">
        <f>VLOOKUP(S208,TABELA!B$1:O$202,14)</f>
        <v>0</v>
      </c>
      <c r="H208" s="57"/>
      <c r="I208" s="58">
        <f>VLOOKUP(H208,TABELA!J$1:O$202,6)</f>
        <v>0</v>
      </c>
      <c r="J208" s="57"/>
      <c r="K208" s="58">
        <f>VLOOKUP(J208,TABELA!H$1:O$202,8)</f>
        <v>0</v>
      </c>
      <c r="L208" s="57"/>
      <c r="M208" s="58">
        <f>VLOOKUP(L208,TABELA!N$1:O$202,2)</f>
        <v>0</v>
      </c>
      <c r="N208" s="57"/>
      <c r="O208" s="58">
        <f>VLOOKUP(T208,TABELA!E$1:O$202,11)</f>
        <v>0</v>
      </c>
      <c r="P208" s="59">
        <f t="shared" si="37"/>
        <v>0</v>
      </c>
      <c r="Q208" s="73"/>
      <c r="R208" s="60">
        <v>207</v>
      </c>
      <c r="S208" s="56">
        <f t="shared" si="34"/>
        <v>0</v>
      </c>
      <c r="T208" s="56">
        <f t="shared" si="35"/>
        <v>0</v>
      </c>
    </row>
    <row r="209" spans="1:20">
      <c r="F209" s="57"/>
      <c r="G209" s="58">
        <f>VLOOKUP(S209,TABELA!B$1:O$202,14)</f>
        <v>0</v>
      </c>
      <c r="H209" s="57"/>
      <c r="I209" s="58">
        <f>VLOOKUP(H209,TABELA!J$1:O$202,6)</f>
        <v>0</v>
      </c>
      <c r="J209" s="57"/>
      <c r="K209" s="58">
        <f>VLOOKUP(J209,TABELA!H$1:O$202,8)</f>
        <v>0</v>
      </c>
      <c r="L209" s="57"/>
      <c r="M209" s="58">
        <f>VLOOKUP(L209,TABELA!N$1:O$202,2)</f>
        <v>0</v>
      </c>
      <c r="N209" s="57"/>
      <c r="O209" s="58">
        <f>VLOOKUP(T209,TABELA!E$1:O$202,11)</f>
        <v>0</v>
      </c>
      <c r="P209" s="59">
        <f t="shared" si="37"/>
        <v>0</v>
      </c>
      <c r="Q209" s="73"/>
      <c r="R209" s="60">
        <v>208</v>
      </c>
      <c r="S209" s="56">
        <f t="shared" si="34"/>
        <v>0</v>
      </c>
      <c r="T209" s="56">
        <f t="shared" si="35"/>
        <v>0</v>
      </c>
    </row>
    <row r="210" spans="1:20">
      <c r="F210" s="57"/>
      <c r="G210" s="58">
        <f>VLOOKUP(S210,TABELA!B$1:O$202,14)</f>
        <v>0</v>
      </c>
      <c r="H210" s="57"/>
      <c r="I210" s="58">
        <f>VLOOKUP(H210,TABELA!J$1:O$202,6)</f>
        <v>0</v>
      </c>
      <c r="J210" s="57"/>
      <c r="K210" s="58">
        <f>VLOOKUP(J210,TABELA!H$1:O$202,8)</f>
        <v>0</v>
      </c>
      <c r="L210" s="57"/>
      <c r="M210" s="58">
        <f>VLOOKUP(L210,TABELA!N$1:O$202,2)</f>
        <v>0</v>
      </c>
      <c r="N210" s="57"/>
      <c r="O210" s="58">
        <f>VLOOKUP(T210,TABELA!E$1:O$202,11)</f>
        <v>0</v>
      </c>
      <c r="P210" s="59">
        <f t="shared" si="37"/>
        <v>0</v>
      </c>
      <c r="Q210" s="73"/>
      <c r="R210" s="60">
        <v>209</v>
      </c>
      <c r="S210" s="56">
        <f t="shared" si="34"/>
        <v>0</v>
      </c>
      <c r="T210" s="56">
        <f t="shared" si="35"/>
        <v>0</v>
      </c>
    </row>
    <row r="211" spans="1:20" s="62" customFormat="1">
      <c r="A211" s="61"/>
      <c r="B211" s="76"/>
      <c r="C211" s="79"/>
      <c r="D211" s="76"/>
      <c r="E211" s="76"/>
      <c r="F211" s="63"/>
      <c r="G211" s="58">
        <f>VLOOKUP(S211,TABELA!B$1:O$202,14)</f>
        <v>0</v>
      </c>
      <c r="H211" s="63"/>
      <c r="I211" s="58">
        <f>VLOOKUP(H211,TABELA!J$1:O$202,6)</f>
        <v>0</v>
      </c>
      <c r="J211" s="63"/>
      <c r="K211" s="58">
        <f>VLOOKUP(J211,TABELA!H$1:O$202,8)</f>
        <v>0</v>
      </c>
      <c r="L211" s="63"/>
      <c r="M211" s="58">
        <f>VLOOKUP(L211,TABELA!N$1:O$202,2)</f>
        <v>0</v>
      </c>
      <c r="N211" s="63"/>
      <c r="O211" s="58">
        <f>VLOOKUP(T211,TABELA!E$1:O$202,11)</f>
        <v>0</v>
      </c>
      <c r="P211" s="64"/>
      <c r="Q211" s="64">
        <f>LARGE(P205:P210,1)+LARGE(P205:P210,2)+LARGE(P205:P210,3)+LARGE(P205:P210,4)+LARGE(P205:P210,5)</f>
        <v>0</v>
      </c>
      <c r="R211" s="60">
        <v>210</v>
      </c>
      <c r="S211" s="62">
        <f t="shared" si="34"/>
        <v>0</v>
      </c>
      <c r="T211" s="62">
        <f t="shared" si="35"/>
        <v>0</v>
      </c>
    </row>
    <row r="212" spans="1:20">
      <c r="F212" s="57"/>
      <c r="G212" s="58">
        <f>VLOOKUP(S212,TABELA!B$1:O$202,14)</f>
        <v>0</v>
      </c>
      <c r="H212" s="57"/>
      <c r="I212" s="58">
        <f>VLOOKUP(H212,TABELA!J$1:O$202,6)</f>
        <v>0</v>
      </c>
      <c r="J212" s="57"/>
      <c r="K212" s="58">
        <f>VLOOKUP(J212,TABELA!H$1:O$202,8)</f>
        <v>0</v>
      </c>
      <c r="L212" s="57"/>
      <c r="M212" s="58">
        <f>VLOOKUP(L212,TABELA!N$1:O$202,2)</f>
        <v>0</v>
      </c>
      <c r="N212" s="57"/>
      <c r="O212" s="58">
        <f>VLOOKUP(T212,TABELA!E$1:O$202,11)</f>
        <v>0</v>
      </c>
      <c r="P212" s="59">
        <f t="shared" ref="P212:P217" si="38">G212+I212+K212+M212+O212</f>
        <v>0</v>
      </c>
      <c r="R212" s="60">
        <v>211</v>
      </c>
      <c r="S212" s="56">
        <f t="shared" si="34"/>
        <v>0</v>
      </c>
      <c r="T212" s="56">
        <f t="shared" si="35"/>
        <v>0</v>
      </c>
    </row>
    <row r="213" spans="1:20">
      <c r="F213" s="57"/>
      <c r="G213" s="58">
        <f>VLOOKUP(S213,TABELA!B$1:O$202,14)</f>
        <v>0</v>
      </c>
      <c r="H213" s="57"/>
      <c r="I213" s="58">
        <f>VLOOKUP(H213,TABELA!J$1:O$202,6)</f>
        <v>0</v>
      </c>
      <c r="J213" s="57"/>
      <c r="K213" s="58">
        <f>VLOOKUP(J213,TABELA!H$1:O$202,8)</f>
        <v>0</v>
      </c>
      <c r="L213" s="57"/>
      <c r="M213" s="58">
        <f>VLOOKUP(L213,TABELA!N$1:O$202,2)</f>
        <v>0</v>
      </c>
      <c r="N213" s="57"/>
      <c r="O213" s="58">
        <f>VLOOKUP(T213,TABELA!E$1:O$202,11)</f>
        <v>0</v>
      </c>
      <c r="P213" s="59">
        <f t="shared" si="38"/>
        <v>0</v>
      </c>
      <c r="R213" s="60">
        <v>212</v>
      </c>
      <c r="S213" s="56">
        <f t="shared" si="34"/>
        <v>0</v>
      </c>
      <c r="T213" s="56">
        <f t="shared" si="35"/>
        <v>0</v>
      </c>
    </row>
    <row r="214" spans="1:20">
      <c r="F214" s="57"/>
      <c r="G214" s="58">
        <f>VLOOKUP(S214,TABELA!B$1:O$202,14)</f>
        <v>0</v>
      </c>
      <c r="H214" s="57"/>
      <c r="I214" s="58">
        <f>VLOOKUP(H214,TABELA!J$1:O$202,6)</f>
        <v>0</v>
      </c>
      <c r="J214" s="57"/>
      <c r="K214" s="58">
        <f>VLOOKUP(J214,TABELA!H$1:O$202,8)</f>
        <v>0</v>
      </c>
      <c r="L214" s="57"/>
      <c r="M214" s="58">
        <f>VLOOKUP(L214,TABELA!N$1:O$202,2)</f>
        <v>0</v>
      </c>
      <c r="N214" s="57"/>
      <c r="O214" s="58">
        <f>VLOOKUP(T214,TABELA!E$1:O$202,11)</f>
        <v>0</v>
      </c>
      <c r="P214" s="59">
        <f t="shared" si="38"/>
        <v>0</v>
      </c>
      <c r="R214" s="60">
        <v>213</v>
      </c>
      <c r="S214" s="56">
        <f t="shared" si="34"/>
        <v>0</v>
      </c>
      <c r="T214" s="56">
        <f t="shared" si="35"/>
        <v>0</v>
      </c>
    </row>
    <row r="215" spans="1:20">
      <c r="F215" s="57"/>
      <c r="G215" s="58">
        <f>VLOOKUP(S215,TABELA!B$1:O$202,14)</f>
        <v>0</v>
      </c>
      <c r="H215" s="57"/>
      <c r="I215" s="58">
        <f>VLOOKUP(H215,TABELA!J$1:O$202,6)</f>
        <v>0</v>
      </c>
      <c r="J215" s="57"/>
      <c r="K215" s="58">
        <f>VLOOKUP(J215,TABELA!H$1:O$202,8)</f>
        <v>0</v>
      </c>
      <c r="L215" s="57"/>
      <c r="M215" s="58">
        <f>VLOOKUP(L215,TABELA!N$1:O$202,2)</f>
        <v>0</v>
      </c>
      <c r="N215" s="57"/>
      <c r="O215" s="58">
        <f>VLOOKUP(T215,TABELA!E$1:O$202,11)</f>
        <v>0</v>
      </c>
      <c r="P215" s="59">
        <f t="shared" si="38"/>
        <v>0</v>
      </c>
      <c r="R215" s="60">
        <v>214</v>
      </c>
      <c r="S215" s="56">
        <f t="shared" si="34"/>
        <v>0</v>
      </c>
      <c r="T215" s="56">
        <f t="shared" si="35"/>
        <v>0</v>
      </c>
    </row>
    <row r="216" spans="1:20">
      <c r="F216" s="57"/>
      <c r="G216" s="58">
        <f>VLOOKUP(S216,TABELA!B$1:O$202,14)</f>
        <v>0</v>
      </c>
      <c r="H216" s="57"/>
      <c r="I216" s="58">
        <f>VLOOKUP(H216,TABELA!J$1:O$202,6)</f>
        <v>0</v>
      </c>
      <c r="J216" s="57"/>
      <c r="K216" s="58">
        <f>VLOOKUP(J216,TABELA!H$1:O$202,8)</f>
        <v>0</v>
      </c>
      <c r="L216" s="57"/>
      <c r="M216" s="58">
        <f>VLOOKUP(L216,TABELA!N$1:O$202,2)</f>
        <v>0</v>
      </c>
      <c r="N216" s="57"/>
      <c r="O216" s="58">
        <f>VLOOKUP(T216,TABELA!E$1:O$202,11)</f>
        <v>0</v>
      </c>
      <c r="P216" s="59">
        <f t="shared" si="38"/>
        <v>0</v>
      </c>
      <c r="R216" s="60">
        <v>215</v>
      </c>
      <c r="S216" s="56">
        <f t="shared" si="34"/>
        <v>0</v>
      </c>
      <c r="T216" s="56">
        <f t="shared" si="35"/>
        <v>0</v>
      </c>
    </row>
    <row r="217" spans="1:20">
      <c r="F217" s="57"/>
      <c r="G217" s="58">
        <f>VLOOKUP(S217,TABELA!B$1:O$202,14)</f>
        <v>0</v>
      </c>
      <c r="H217" s="57"/>
      <c r="I217" s="58">
        <f>VLOOKUP(H217,TABELA!J$1:O$202,6)</f>
        <v>0</v>
      </c>
      <c r="J217" s="57"/>
      <c r="K217" s="58">
        <f>VLOOKUP(J217,TABELA!H$1:O$202,8)</f>
        <v>0</v>
      </c>
      <c r="L217" s="57"/>
      <c r="M217" s="58">
        <f>VLOOKUP(L217,TABELA!N$1:O$202,2)</f>
        <v>0</v>
      </c>
      <c r="N217" s="57"/>
      <c r="O217" s="58">
        <f>VLOOKUP(T217,TABELA!E$1:O$202,11)</f>
        <v>0</v>
      </c>
      <c r="P217" s="59">
        <f t="shared" si="38"/>
        <v>0</v>
      </c>
      <c r="R217" s="60">
        <v>216</v>
      </c>
      <c r="S217" s="56">
        <f t="shared" si="34"/>
        <v>0</v>
      </c>
      <c r="T217" s="56">
        <f t="shared" si="35"/>
        <v>0</v>
      </c>
    </row>
    <row r="218" spans="1:20" s="62" customFormat="1">
      <c r="A218" s="61"/>
      <c r="B218" s="76"/>
      <c r="C218" s="79"/>
      <c r="D218" s="76"/>
      <c r="E218" s="76"/>
      <c r="F218" s="63"/>
      <c r="G218" s="58">
        <f>VLOOKUP(S218,TABELA!B$1:O$202,14)</f>
        <v>0</v>
      </c>
      <c r="H218" s="63"/>
      <c r="I218" s="58">
        <f>VLOOKUP(H218,TABELA!J$1:O$202,6)</f>
        <v>0</v>
      </c>
      <c r="J218" s="63"/>
      <c r="K218" s="58">
        <f>VLOOKUP(J218,TABELA!H$1:O$202,8)</f>
        <v>0</v>
      </c>
      <c r="L218" s="63"/>
      <c r="M218" s="58">
        <f>VLOOKUP(L218,TABELA!N$1:O$202,2)</f>
        <v>0</v>
      </c>
      <c r="N218" s="63"/>
      <c r="O218" s="58">
        <f>VLOOKUP(T218,TABELA!E$1:O$202,11)</f>
        <v>0</v>
      </c>
      <c r="P218" s="64"/>
      <c r="Q218" s="64">
        <f>LARGE(P212:P217,1)+LARGE(P212:P217,2)+LARGE(P212:P217,3)+LARGE(P212:P217,4)+LARGE(P212:P217,5)</f>
        <v>0</v>
      </c>
      <c r="R218" s="60">
        <v>217</v>
      </c>
      <c r="S218" s="62">
        <f t="shared" si="34"/>
        <v>0</v>
      </c>
      <c r="T218" s="62">
        <f t="shared" si="35"/>
        <v>0</v>
      </c>
    </row>
    <row r="219" spans="1:20">
      <c r="F219" s="57"/>
      <c r="G219" s="58">
        <f>VLOOKUP(S219,TABELA!B$1:O$202,14)</f>
        <v>0</v>
      </c>
      <c r="H219" s="57"/>
      <c r="I219" s="58">
        <f>VLOOKUP(H219,TABELA!J$1:O$202,6)</f>
        <v>0</v>
      </c>
      <c r="J219" s="57"/>
      <c r="K219" s="58">
        <f>VLOOKUP(J219,TABELA!H$1:O$202,8)</f>
        <v>0</v>
      </c>
      <c r="L219" s="57"/>
      <c r="M219" s="58">
        <f>VLOOKUP(L219,TABELA!N$1:O$202,2)</f>
        <v>0</v>
      </c>
      <c r="N219" s="57"/>
      <c r="O219" s="58">
        <f>VLOOKUP(T219,TABELA!E$1:O$202,11)</f>
        <v>0</v>
      </c>
      <c r="P219" s="59">
        <f t="shared" ref="P219:P224" si="39">G219+I219+K219+M219+O219</f>
        <v>0</v>
      </c>
      <c r="R219" s="60">
        <v>218</v>
      </c>
      <c r="S219" s="56">
        <f t="shared" si="34"/>
        <v>0</v>
      </c>
      <c r="T219" s="56">
        <f t="shared" si="35"/>
        <v>0</v>
      </c>
    </row>
    <row r="220" spans="1:20">
      <c r="F220" s="57"/>
      <c r="G220" s="58">
        <f>VLOOKUP(S220,TABELA!B$1:O$202,14)</f>
        <v>0</v>
      </c>
      <c r="H220" s="57"/>
      <c r="I220" s="58">
        <f>VLOOKUP(H220,TABELA!J$1:O$202,6)</f>
        <v>0</v>
      </c>
      <c r="J220" s="57"/>
      <c r="K220" s="58">
        <f>VLOOKUP(J220,TABELA!H$1:O$202,8)</f>
        <v>0</v>
      </c>
      <c r="L220" s="57"/>
      <c r="M220" s="58">
        <f>VLOOKUP(L220,TABELA!N$1:O$202,2)</f>
        <v>0</v>
      </c>
      <c r="N220" s="57"/>
      <c r="O220" s="58">
        <f>VLOOKUP(T220,TABELA!E$1:O$202,11)</f>
        <v>0</v>
      </c>
      <c r="P220" s="59">
        <f t="shared" si="39"/>
        <v>0</v>
      </c>
      <c r="R220" s="60">
        <v>219</v>
      </c>
      <c r="S220" s="56">
        <f t="shared" si="34"/>
        <v>0</v>
      </c>
      <c r="T220" s="56">
        <f t="shared" si="35"/>
        <v>0</v>
      </c>
    </row>
    <row r="221" spans="1:20">
      <c r="F221" s="57"/>
      <c r="G221" s="58">
        <f>VLOOKUP(S221,TABELA!B$1:O$202,14)</f>
        <v>0</v>
      </c>
      <c r="H221" s="57"/>
      <c r="I221" s="58">
        <f>VLOOKUP(H221,TABELA!J$1:O$202,6)</f>
        <v>0</v>
      </c>
      <c r="J221" s="57"/>
      <c r="K221" s="58">
        <f>VLOOKUP(J221,TABELA!H$1:O$202,8)</f>
        <v>0</v>
      </c>
      <c r="L221" s="57"/>
      <c r="M221" s="58">
        <f>VLOOKUP(L221,TABELA!N$1:O$202,2)</f>
        <v>0</v>
      </c>
      <c r="N221" s="57"/>
      <c r="O221" s="58">
        <f>VLOOKUP(T221,TABELA!E$1:O$202,11)</f>
        <v>0</v>
      </c>
      <c r="P221" s="59">
        <f t="shared" si="39"/>
        <v>0</v>
      </c>
      <c r="R221" s="60">
        <v>220</v>
      </c>
      <c r="S221" s="56">
        <f t="shared" si="34"/>
        <v>0</v>
      </c>
      <c r="T221" s="56">
        <f t="shared" si="35"/>
        <v>0</v>
      </c>
    </row>
    <row r="222" spans="1:20">
      <c r="F222" s="57"/>
      <c r="G222" s="58">
        <f>VLOOKUP(S222,TABELA!B$1:O$202,14)</f>
        <v>0</v>
      </c>
      <c r="H222" s="57"/>
      <c r="I222" s="58">
        <f>VLOOKUP(H222,TABELA!J$1:O$202,6)</f>
        <v>0</v>
      </c>
      <c r="J222" s="57"/>
      <c r="K222" s="58">
        <f>VLOOKUP(J222,TABELA!H$1:O$202,8)</f>
        <v>0</v>
      </c>
      <c r="L222" s="57"/>
      <c r="M222" s="58">
        <f>VLOOKUP(L222,TABELA!N$1:O$202,2)</f>
        <v>0</v>
      </c>
      <c r="N222" s="57"/>
      <c r="O222" s="58">
        <f>VLOOKUP(T222,TABELA!E$1:O$202,11)</f>
        <v>0</v>
      </c>
      <c r="P222" s="59">
        <f t="shared" si="39"/>
        <v>0</v>
      </c>
      <c r="R222" s="60">
        <v>221</v>
      </c>
      <c r="S222" s="56">
        <f t="shared" si="34"/>
        <v>0</v>
      </c>
      <c r="T222" s="56">
        <f t="shared" si="35"/>
        <v>0</v>
      </c>
    </row>
    <row r="223" spans="1:20">
      <c r="F223" s="57"/>
      <c r="G223" s="58">
        <f>VLOOKUP(S223,TABELA!B$1:O$202,14)</f>
        <v>0</v>
      </c>
      <c r="H223" s="57"/>
      <c r="I223" s="58">
        <f>VLOOKUP(H223,TABELA!J$1:O$202,6)</f>
        <v>0</v>
      </c>
      <c r="J223" s="57"/>
      <c r="K223" s="58">
        <f>VLOOKUP(J223,TABELA!H$1:O$202,8)</f>
        <v>0</v>
      </c>
      <c r="L223" s="57"/>
      <c r="M223" s="58">
        <f>VLOOKUP(L223,TABELA!N$1:O$202,2)</f>
        <v>0</v>
      </c>
      <c r="N223" s="57"/>
      <c r="O223" s="58">
        <f>VLOOKUP(T223,TABELA!E$1:O$202,11)</f>
        <v>0</v>
      </c>
      <c r="P223" s="59">
        <f t="shared" si="39"/>
        <v>0</v>
      </c>
      <c r="R223" s="60">
        <v>222</v>
      </c>
      <c r="S223" s="56">
        <f t="shared" si="34"/>
        <v>0</v>
      </c>
      <c r="T223" s="56">
        <f t="shared" si="35"/>
        <v>0</v>
      </c>
    </row>
    <row r="224" spans="1:20">
      <c r="F224" s="57"/>
      <c r="G224" s="58">
        <f>VLOOKUP(S224,TABELA!B$1:O$202,14)</f>
        <v>0</v>
      </c>
      <c r="H224" s="57"/>
      <c r="I224" s="58">
        <f>VLOOKUP(H224,TABELA!J$1:O$202,6)</f>
        <v>0</v>
      </c>
      <c r="J224" s="57"/>
      <c r="K224" s="58">
        <f>VLOOKUP(J224,TABELA!H$1:O$202,8)</f>
        <v>0</v>
      </c>
      <c r="L224" s="57"/>
      <c r="M224" s="58">
        <f>VLOOKUP(L224,TABELA!N$1:O$202,2)</f>
        <v>0</v>
      </c>
      <c r="N224" s="57"/>
      <c r="O224" s="58">
        <f>VLOOKUP(T224,TABELA!E$1:O$202,11)</f>
        <v>0</v>
      </c>
      <c r="P224" s="59">
        <f t="shared" si="39"/>
        <v>0</v>
      </c>
      <c r="R224" s="60">
        <v>223</v>
      </c>
      <c r="S224" s="56">
        <f t="shared" si="34"/>
        <v>0</v>
      </c>
      <c r="T224" s="56">
        <f t="shared" si="35"/>
        <v>0</v>
      </c>
    </row>
    <row r="225" spans="1:20" s="62" customFormat="1">
      <c r="A225" s="61"/>
      <c r="B225" s="76"/>
      <c r="C225" s="79"/>
      <c r="D225" s="76"/>
      <c r="E225" s="76"/>
      <c r="F225" s="63"/>
      <c r="G225" s="58">
        <f>VLOOKUP(S225,TABELA!B$1:O$202,14)</f>
        <v>0</v>
      </c>
      <c r="H225" s="63"/>
      <c r="I225" s="58">
        <f>VLOOKUP(H225,TABELA!J$1:O$202,6)</f>
        <v>0</v>
      </c>
      <c r="J225" s="63"/>
      <c r="K225" s="58">
        <f>VLOOKUP(J225,TABELA!H$1:O$202,8)</f>
        <v>0</v>
      </c>
      <c r="L225" s="63"/>
      <c r="M225" s="58">
        <f>VLOOKUP(L225,TABELA!N$1:O$202,2)</f>
        <v>0</v>
      </c>
      <c r="N225" s="63"/>
      <c r="O225" s="58">
        <f>VLOOKUP(T225,TABELA!E$1:O$202,11)</f>
        <v>0</v>
      </c>
      <c r="P225" s="64"/>
      <c r="Q225" s="64">
        <f>LARGE(P219:P224,1)+LARGE(P219:P224,2)+LARGE(P219:P224,3)+LARGE(P219:P224,4)+LARGE(P219:P224,5)</f>
        <v>0</v>
      </c>
      <c r="R225" s="60">
        <v>224</v>
      </c>
      <c r="S225" s="62">
        <f t="shared" si="34"/>
        <v>0</v>
      </c>
      <c r="T225" s="62">
        <f t="shared" si="35"/>
        <v>0</v>
      </c>
    </row>
    <row r="226" spans="1:20">
      <c r="F226" s="57"/>
      <c r="G226" s="58">
        <f>VLOOKUP(S226,TABELA!B$1:O$202,14)</f>
        <v>0</v>
      </c>
      <c r="H226" s="57"/>
      <c r="I226" s="58">
        <f>VLOOKUP(H226,TABELA!J$1:O$202,6)</f>
        <v>0</v>
      </c>
      <c r="J226" s="57"/>
      <c r="K226" s="58">
        <f>VLOOKUP(J226,TABELA!H$1:O$202,8)</f>
        <v>0</v>
      </c>
      <c r="L226" s="57"/>
      <c r="M226" s="58">
        <f>VLOOKUP(L226,TABELA!N$1:O$202,2)</f>
        <v>0</v>
      </c>
      <c r="N226" s="57"/>
      <c r="O226" s="58">
        <f>VLOOKUP(T226,TABELA!E$1:O$202,11)</f>
        <v>0</v>
      </c>
      <c r="P226" s="59">
        <f t="shared" ref="P226:P231" si="40">G226+I226+K226+M226+O226</f>
        <v>0</v>
      </c>
      <c r="R226" s="60">
        <v>225</v>
      </c>
      <c r="S226" s="56">
        <f t="shared" si="34"/>
        <v>0</v>
      </c>
      <c r="T226" s="56">
        <f t="shared" si="35"/>
        <v>0</v>
      </c>
    </row>
    <row r="227" spans="1:20">
      <c r="F227" s="57"/>
      <c r="G227" s="58">
        <f>VLOOKUP(S227,TABELA!B$1:O$202,14)</f>
        <v>0</v>
      </c>
      <c r="H227" s="57"/>
      <c r="I227" s="58">
        <f>VLOOKUP(H227,TABELA!J$1:O$202,6)</f>
        <v>0</v>
      </c>
      <c r="J227" s="57"/>
      <c r="K227" s="58">
        <f>VLOOKUP(J227,TABELA!H$1:O$202,8)</f>
        <v>0</v>
      </c>
      <c r="L227" s="57"/>
      <c r="M227" s="58">
        <f>VLOOKUP(L227,TABELA!N$1:O$202,2)</f>
        <v>0</v>
      </c>
      <c r="N227" s="57"/>
      <c r="O227" s="58">
        <f>VLOOKUP(T227,TABELA!E$1:O$202,11)</f>
        <v>0</v>
      </c>
      <c r="P227" s="59">
        <f t="shared" si="40"/>
        <v>0</v>
      </c>
      <c r="R227" s="60">
        <v>226</v>
      </c>
      <c r="S227" s="56">
        <f t="shared" si="34"/>
        <v>0</v>
      </c>
      <c r="T227" s="56">
        <f t="shared" si="35"/>
        <v>0</v>
      </c>
    </row>
    <row r="228" spans="1:20">
      <c r="F228" s="57"/>
      <c r="G228" s="58">
        <f>VLOOKUP(S228,TABELA!B$1:O$202,14)</f>
        <v>0</v>
      </c>
      <c r="H228" s="57"/>
      <c r="I228" s="58">
        <f>VLOOKUP(H228,TABELA!J$1:O$202,6)</f>
        <v>0</v>
      </c>
      <c r="J228" s="57"/>
      <c r="K228" s="58">
        <f>VLOOKUP(J228,TABELA!H$1:O$202,8)</f>
        <v>0</v>
      </c>
      <c r="L228" s="57"/>
      <c r="M228" s="58">
        <f>VLOOKUP(L228,TABELA!N$1:O$202,2)</f>
        <v>0</v>
      </c>
      <c r="N228" s="57"/>
      <c r="O228" s="58">
        <f>VLOOKUP(T228,TABELA!E$1:O$202,11)</f>
        <v>0</v>
      </c>
      <c r="P228" s="59">
        <f t="shared" si="40"/>
        <v>0</v>
      </c>
      <c r="R228" s="60">
        <v>227</v>
      </c>
      <c r="S228" s="56">
        <f t="shared" si="34"/>
        <v>0</v>
      </c>
      <c r="T228" s="56">
        <f t="shared" si="35"/>
        <v>0</v>
      </c>
    </row>
    <row r="229" spans="1:20">
      <c r="F229" s="57"/>
      <c r="G229" s="58">
        <f>VLOOKUP(S229,TABELA!B$1:O$202,14)</f>
        <v>0</v>
      </c>
      <c r="H229" s="57"/>
      <c r="I229" s="58">
        <f>VLOOKUP(H229,TABELA!J$1:O$202,6)</f>
        <v>0</v>
      </c>
      <c r="J229" s="57"/>
      <c r="K229" s="58">
        <f>VLOOKUP(J229,TABELA!H$1:O$202,8)</f>
        <v>0</v>
      </c>
      <c r="L229" s="57"/>
      <c r="M229" s="58">
        <f>VLOOKUP(L229,TABELA!N$1:O$202,2)</f>
        <v>0</v>
      </c>
      <c r="N229" s="57"/>
      <c r="O229" s="58">
        <f>VLOOKUP(T229,TABELA!E$1:O$202,11)</f>
        <v>0</v>
      </c>
      <c r="P229" s="59">
        <f t="shared" si="40"/>
        <v>0</v>
      </c>
      <c r="R229" s="60">
        <v>228</v>
      </c>
      <c r="S229" s="56">
        <f t="shared" si="34"/>
        <v>0</v>
      </c>
      <c r="T229" s="56">
        <f t="shared" si="35"/>
        <v>0</v>
      </c>
    </row>
    <row r="230" spans="1:20">
      <c r="F230" s="57"/>
      <c r="G230" s="58">
        <f>VLOOKUP(S230,TABELA!B$1:O$202,14)</f>
        <v>0</v>
      </c>
      <c r="H230" s="57"/>
      <c r="I230" s="58">
        <f>VLOOKUP(H230,TABELA!J$1:O$202,6)</f>
        <v>0</v>
      </c>
      <c r="J230" s="57"/>
      <c r="K230" s="58">
        <f>VLOOKUP(J230,TABELA!H$1:O$202,8)</f>
        <v>0</v>
      </c>
      <c r="L230" s="57"/>
      <c r="M230" s="58">
        <f>VLOOKUP(L230,TABELA!N$1:O$202,2)</f>
        <v>0</v>
      </c>
      <c r="N230" s="57"/>
      <c r="O230" s="58">
        <f>VLOOKUP(T230,TABELA!E$1:O$202,11)</f>
        <v>0</v>
      </c>
      <c r="P230" s="59">
        <f t="shared" si="40"/>
        <v>0</v>
      </c>
      <c r="R230" s="60">
        <v>229</v>
      </c>
      <c r="S230" s="56">
        <f t="shared" si="34"/>
        <v>0</v>
      </c>
      <c r="T230" s="56">
        <f t="shared" si="35"/>
        <v>0</v>
      </c>
    </row>
    <row r="231" spans="1:20">
      <c r="F231" s="57"/>
      <c r="G231" s="58">
        <f>VLOOKUP(S231,TABELA!B$1:O$202,14)</f>
        <v>0</v>
      </c>
      <c r="H231" s="57"/>
      <c r="I231" s="58">
        <f>VLOOKUP(H231,TABELA!J$1:O$202,6)</f>
        <v>0</v>
      </c>
      <c r="J231" s="57"/>
      <c r="K231" s="58">
        <f>VLOOKUP(J231,TABELA!H$1:O$202,8)</f>
        <v>0</v>
      </c>
      <c r="L231" s="57"/>
      <c r="M231" s="58">
        <f>VLOOKUP(L231,TABELA!N$1:O$202,2)</f>
        <v>0</v>
      </c>
      <c r="N231" s="57"/>
      <c r="O231" s="58">
        <f>VLOOKUP(T231,TABELA!E$1:O$202,11)</f>
        <v>0</v>
      </c>
      <c r="P231" s="59">
        <f t="shared" si="40"/>
        <v>0</v>
      </c>
      <c r="R231" s="60">
        <v>230</v>
      </c>
      <c r="S231" s="56">
        <f t="shared" si="34"/>
        <v>0</v>
      </c>
      <c r="T231" s="56">
        <f t="shared" si="35"/>
        <v>0</v>
      </c>
    </row>
    <row r="232" spans="1:20" s="62" customFormat="1">
      <c r="A232" s="61"/>
      <c r="B232" s="76"/>
      <c r="C232" s="79"/>
      <c r="D232" s="76"/>
      <c r="E232" s="76"/>
      <c r="F232" s="63"/>
      <c r="G232" s="58">
        <f>VLOOKUP(S232,TABELA!B$1:O$202,14)</f>
        <v>0</v>
      </c>
      <c r="H232" s="63"/>
      <c r="I232" s="58">
        <f>VLOOKUP(H232,TABELA!J$1:O$202,6)</f>
        <v>0</v>
      </c>
      <c r="J232" s="63"/>
      <c r="K232" s="58">
        <f>VLOOKUP(J232,TABELA!H$1:O$202,8)</f>
        <v>0</v>
      </c>
      <c r="L232" s="63"/>
      <c r="M232" s="58">
        <f>VLOOKUP(L232,TABELA!N$1:O$202,2)</f>
        <v>0</v>
      </c>
      <c r="N232" s="63"/>
      <c r="O232" s="58">
        <f>VLOOKUP(T232,TABELA!E$1:O$202,11)</f>
        <v>0</v>
      </c>
      <c r="P232" s="64"/>
      <c r="Q232" s="64">
        <f>LARGE(P226:P231,1)+LARGE(P226:P231,2)+LARGE(P226:P231,3)+LARGE(P226:P231,4)+LARGE(P226:P231,5)</f>
        <v>0</v>
      </c>
      <c r="R232" s="60">
        <v>231</v>
      </c>
      <c r="S232" s="62">
        <f t="shared" si="34"/>
        <v>0</v>
      </c>
      <c r="T232" s="62">
        <f t="shared" si="35"/>
        <v>0</v>
      </c>
    </row>
    <row r="233" spans="1:20">
      <c r="F233" s="57"/>
      <c r="G233" s="58">
        <f>VLOOKUP(S233,TABELA!B$1:O$202,14)</f>
        <v>0</v>
      </c>
      <c r="H233" s="57"/>
      <c r="I233" s="58">
        <f>VLOOKUP(H233,TABELA!J$1:O$202,6)</f>
        <v>0</v>
      </c>
      <c r="J233" s="57"/>
      <c r="K233" s="58">
        <f>VLOOKUP(J233,TABELA!H$1:O$202,8)</f>
        <v>0</v>
      </c>
      <c r="L233" s="57"/>
      <c r="M233" s="58">
        <f>VLOOKUP(L233,TABELA!N$1:O$202,2)</f>
        <v>0</v>
      </c>
      <c r="N233" s="57"/>
      <c r="O233" s="58">
        <f>VLOOKUP(T233,TABELA!E$1:O$202,11)</f>
        <v>0</v>
      </c>
      <c r="P233" s="59">
        <f t="shared" ref="P233:P238" si="41">G233+I233+K233+M233+O233</f>
        <v>0</v>
      </c>
      <c r="R233" s="60">
        <v>232</v>
      </c>
      <c r="S233" s="56">
        <f t="shared" si="34"/>
        <v>0</v>
      </c>
      <c r="T233" s="56">
        <f t="shared" si="35"/>
        <v>0</v>
      </c>
    </row>
    <row r="234" spans="1:20">
      <c r="F234" s="57"/>
      <c r="G234" s="58">
        <f>VLOOKUP(S234,TABELA!B$1:O$202,14)</f>
        <v>0</v>
      </c>
      <c r="H234" s="57"/>
      <c r="I234" s="58">
        <f>VLOOKUP(H234,TABELA!J$1:O$202,6)</f>
        <v>0</v>
      </c>
      <c r="J234" s="57"/>
      <c r="K234" s="58">
        <f>VLOOKUP(J234,TABELA!H$1:O$202,8)</f>
        <v>0</v>
      </c>
      <c r="L234" s="57"/>
      <c r="M234" s="58">
        <f>VLOOKUP(L234,TABELA!N$1:O$202,2)</f>
        <v>0</v>
      </c>
      <c r="N234" s="57"/>
      <c r="O234" s="58">
        <f>VLOOKUP(T234,TABELA!E$1:O$202,11)</f>
        <v>0</v>
      </c>
      <c r="P234" s="59">
        <f t="shared" si="41"/>
        <v>0</v>
      </c>
      <c r="R234" s="60">
        <v>233</v>
      </c>
      <c r="S234" s="56">
        <f t="shared" si="34"/>
        <v>0</v>
      </c>
      <c r="T234" s="56">
        <f t="shared" si="35"/>
        <v>0</v>
      </c>
    </row>
    <row r="235" spans="1:20">
      <c r="F235" s="57"/>
      <c r="G235" s="58">
        <f>VLOOKUP(S235,TABELA!B$1:O$202,14)</f>
        <v>0</v>
      </c>
      <c r="H235" s="57"/>
      <c r="I235" s="58">
        <f>VLOOKUP(H235,TABELA!J$1:O$202,6)</f>
        <v>0</v>
      </c>
      <c r="J235" s="57"/>
      <c r="K235" s="58">
        <f>VLOOKUP(J235,TABELA!H$1:O$202,8)</f>
        <v>0</v>
      </c>
      <c r="L235" s="57"/>
      <c r="M235" s="58">
        <f>VLOOKUP(L235,TABELA!N$1:O$202,2)</f>
        <v>0</v>
      </c>
      <c r="N235" s="57"/>
      <c r="O235" s="58">
        <f>VLOOKUP(T235,TABELA!E$1:O$202,11)</f>
        <v>0</v>
      </c>
      <c r="P235" s="59">
        <f t="shared" si="41"/>
        <v>0</v>
      </c>
      <c r="R235" s="60">
        <v>234</v>
      </c>
      <c r="S235" s="56">
        <f t="shared" si="34"/>
        <v>0</v>
      </c>
      <c r="T235" s="56">
        <f t="shared" si="35"/>
        <v>0</v>
      </c>
    </row>
    <row r="236" spans="1:20">
      <c r="F236" s="57"/>
      <c r="G236" s="58">
        <f>VLOOKUP(S236,TABELA!B$1:O$202,14)</f>
        <v>0</v>
      </c>
      <c r="H236" s="57"/>
      <c r="I236" s="58">
        <f>VLOOKUP(H236,TABELA!J$1:O$202,6)</f>
        <v>0</v>
      </c>
      <c r="J236" s="57"/>
      <c r="K236" s="58">
        <f>VLOOKUP(J236,TABELA!H$1:O$202,8)</f>
        <v>0</v>
      </c>
      <c r="L236" s="57"/>
      <c r="M236" s="58">
        <f>VLOOKUP(L236,TABELA!N$1:O$202,2)</f>
        <v>0</v>
      </c>
      <c r="N236" s="57"/>
      <c r="O236" s="58">
        <f>VLOOKUP(T236,TABELA!E$1:O$202,11)</f>
        <v>0</v>
      </c>
      <c r="P236" s="59">
        <f t="shared" si="41"/>
        <v>0</v>
      </c>
      <c r="R236" s="60">
        <v>235</v>
      </c>
      <c r="S236" s="56">
        <f t="shared" si="34"/>
        <v>0</v>
      </c>
      <c r="T236" s="56">
        <f t="shared" si="35"/>
        <v>0</v>
      </c>
    </row>
    <row r="237" spans="1:20">
      <c r="F237" s="57"/>
      <c r="G237" s="58">
        <f>VLOOKUP(S237,TABELA!B$1:O$202,14)</f>
        <v>0</v>
      </c>
      <c r="H237" s="57"/>
      <c r="I237" s="58">
        <f>VLOOKUP(H237,TABELA!J$1:O$202,6)</f>
        <v>0</v>
      </c>
      <c r="J237" s="57"/>
      <c r="K237" s="58">
        <f>VLOOKUP(J237,TABELA!H$1:O$202,8)</f>
        <v>0</v>
      </c>
      <c r="L237" s="57"/>
      <c r="M237" s="58">
        <f>VLOOKUP(L237,TABELA!N$1:O$202,2)</f>
        <v>0</v>
      </c>
      <c r="N237" s="57"/>
      <c r="O237" s="58">
        <f>VLOOKUP(T237,TABELA!E$1:O$202,11)</f>
        <v>0</v>
      </c>
      <c r="P237" s="59">
        <f t="shared" si="41"/>
        <v>0</v>
      </c>
      <c r="R237" s="60">
        <v>236</v>
      </c>
      <c r="S237" s="56">
        <f t="shared" si="34"/>
        <v>0</v>
      </c>
      <c r="T237" s="56">
        <f t="shared" si="35"/>
        <v>0</v>
      </c>
    </row>
    <row r="238" spans="1:20">
      <c r="F238" s="57"/>
      <c r="G238" s="58">
        <f>VLOOKUP(S238,TABELA!B$1:O$202,14)</f>
        <v>0</v>
      </c>
      <c r="H238" s="57"/>
      <c r="I238" s="58">
        <f>VLOOKUP(H238,TABELA!J$1:O$202,6)</f>
        <v>0</v>
      </c>
      <c r="J238" s="57"/>
      <c r="K238" s="58">
        <f>VLOOKUP(J238,TABELA!H$1:O$202,8)</f>
        <v>0</v>
      </c>
      <c r="L238" s="57"/>
      <c r="M238" s="58">
        <f>VLOOKUP(L238,TABELA!N$1:O$202,2)</f>
        <v>0</v>
      </c>
      <c r="N238" s="57"/>
      <c r="O238" s="58">
        <f>VLOOKUP(T238,TABELA!E$1:O$202,11)</f>
        <v>0</v>
      </c>
      <c r="P238" s="59">
        <f t="shared" si="41"/>
        <v>0</v>
      </c>
      <c r="R238" s="60">
        <v>237</v>
      </c>
      <c r="S238" s="56">
        <f t="shared" si="34"/>
        <v>0</v>
      </c>
      <c r="T238" s="56">
        <f t="shared" si="35"/>
        <v>0</v>
      </c>
    </row>
    <row r="239" spans="1:20" s="62" customFormat="1">
      <c r="A239" s="61"/>
      <c r="B239" s="76"/>
      <c r="C239" s="79"/>
      <c r="D239" s="76"/>
      <c r="E239" s="76"/>
      <c r="F239" s="63"/>
      <c r="G239" s="58">
        <f>VLOOKUP(S239,TABELA!B$1:O$202,14)</f>
        <v>0</v>
      </c>
      <c r="H239" s="63"/>
      <c r="I239" s="58">
        <f>VLOOKUP(H239,TABELA!J$1:O$202,6)</f>
        <v>0</v>
      </c>
      <c r="J239" s="63"/>
      <c r="K239" s="58">
        <f>VLOOKUP(J239,TABELA!H$1:O$202,8)</f>
        <v>0</v>
      </c>
      <c r="L239" s="63"/>
      <c r="M239" s="58">
        <f>VLOOKUP(L239,TABELA!N$1:O$202,2)</f>
        <v>0</v>
      </c>
      <c r="N239" s="63"/>
      <c r="O239" s="58">
        <f>VLOOKUP(T239,TABELA!E$1:O$202,11)</f>
        <v>0</v>
      </c>
      <c r="P239" s="64"/>
      <c r="Q239" s="64">
        <f>LARGE(P233:P238,1)+LARGE(P233:P238,2)+LARGE(P233:P238,3)+LARGE(P233:P238,4)+LARGE(P233:P238,5)</f>
        <v>0</v>
      </c>
      <c r="R239" s="60">
        <v>238</v>
      </c>
      <c r="S239" s="62">
        <f t="shared" si="34"/>
        <v>0</v>
      </c>
      <c r="T239" s="62">
        <f t="shared" si="35"/>
        <v>0</v>
      </c>
    </row>
    <row r="240" spans="1:20">
      <c r="F240" s="57"/>
      <c r="G240" s="58">
        <f>VLOOKUP(S240,TABELA!B$1:O$202,14)</f>
        <v>0</v>
      </c>
      <c r="H240" s="57"/>
      <c r="I240" s="58">
        <f>VLOOKUP(H240,TABELA!J$1:O$202,6)</f>
        <v>0</v>
      </c>
      <c r="J240" s="57"/>
      <c r="K240" s="58">
        <f>VLOOKUP(J240,TABELA!H$1:O$202,8)</f>
        <v>0</v>
      </c>
      <c r="L240" s="57"/>
      <c r="M240" s="58">
        <f>VLOOKUP(L240,TABELA!N$1:O$202,2)</f>
        <v>0</v>
      </c>
      <c r="N240" s="57"/>
      <c r="O240" s="58">
        <f>VLOOKUP(T240,TABELA!E$1:O$202,11)</f>
        <v>0</v>
      </c>
      <c r="P240" s="59">
        <f t="shared" ref="P240:P245" si="42">G240+I240+K240+M240+O240</f>
        <v>0</v>
      </c>
      <c r="R240" s="60">
        <v>239</v>
      </c>
      <c r="S240" s="56">
        <f t="shared" si="34"/>
        <v>0</v>
      </c>
      <c r="T240" s="56">
        <f t="shared" si="35"/>
        <v>0</v>
      </c>
    </row>
    <row r="241" spans="1:20">
      <c r="F241" s="57"/>
      <c r="G241" s="58">
        <f>VLOOKUP(S241,TABELA!B$1:O$202,14)</f>
        <v>0</v>
      </c>
      <c r="H241" s="57"/>
      <c r="I241" s="58">
        <f>VLOOKUP(H241,TABELA!J$1:O$202,6)</f>
        <v>0</v>
      </c>
      <c r="J241" s="57"/>
      <c r="K241" s="58">
        <f>VLOOKUP(J241,TABELA!H$1:O$202,8)</f>
        <v>0</v>
      </c>
      <c r="L241" s="57"/>
      <c r="M241" s="58">
        <f>VLOOKUP(L241,TABELA!N$1:O$202,2)</f>
        <v>0</v>
      </c>
      <c r="N241" s="57"/>
      <c r="O241" s="58">
        <f>VLOOKUP(T241,TABELA!E$1:O$202,11)</f>
        <v>0</v>
      </c>
      <c r="P241" s="59">
        <f t="shared" si="42"/>
        <v>0</v>
      </c>
      <c r="R241" s="60">
        <v>240</v>
      </c>
      <c r="S241" s="56">
        <f t="shared" si="34"/>
        <v>0</v>
      </c>
      <c r="T241" s="56">
        <f t="shared" si="35"/>
        <v>0</v>
      </c>
    </row>
    <row r="242" spans="1:20">
      <c r="F242" s="57"/>
      <c r="G242" s="58">
        <f>VLOOKUP(S242,TABELA!B$1:O$202,14)</f>
        <v>0</v>
      </c>
      <c r="H242" s="57"/>
      <c r="I242" s="58">
        <f>VLOOKUP(H242,TABELA!J$1:O$202,6)</f>
        <v>0</v>
      </c>
      <c r="J242" s="57"/>
      <c r="K242" s="58">
        <f>VLOOKUP(J242,TABELA!H$1:O$202,8)</f>
        <v>0</v>
      </c>
      <c r="L242" s="57"/>
      <c r="M242" s="58">
        <f>VLOOKUP(L242,TABELA!N$1:O$202,2)</f>
        <v>0</v>
      </c>
      <c r="N242" s="57"/>
      <c r="O242" s="58">
        <f>VLOOKUP(T242,TABELA!E$1:O$202,11)</f>
        <v>0</v>
      </c>
      <c r="P242" s="59">
        <f t="shared" si="42"/>
        <v>0</v>
      </c>
      <c r="R242" s="60">
        <v>241</v>
      </c>
      <c r="S242" s="56">
        <f t="shared" si="34"/>
        <v>0</v>
      </c>
      <c r="T242" s="56">
        <f t="shared" si="35"/>
        <v>0</v>
      </c>
    </row>
    <row r="243" spans="1:20">
      <c r="F243" s="57"/>
      <c r="G243" s="58">
        <f>VLOOKUP(S243,TABELA!B$1:O$202,14)</f>
        <v>0</v>
      </c>
      <c r="H243" s="57"/>
      <c r="I243" s="58">
        <f>VLOOKUP(H243,TABELA!J$1:O$202,6)</f>
        <v>0</v>
      </c>
      <c r="J243" s="57"/>
      <c r="K243" s="58">
        <f>VLOOKUP(J243,TABELA!H$1:O$202,8)</f>
        <v>0</v>
      </c>
      <c r="L243" s="57"/>
      <c r="M243" s="58">
        <f>VLOOKUP(L243,TABELA!N$1:O$202,2)</f>
        <v>0</v>
      </c>
      <c r="N243" s="57"/>
      <c r="O243" s="58">
        <f>VLOOKUP(T243,TABELA!E$1:O$202,11)</f>
        <v>0</v>
      </c>
      <c r="P243" s="59">
        <f t="shared" si="42"/>
        <v>0</v>
      </c>
      <c r="R243" s="60">
        <v>242</v>
      </c>
      <c r="S243" s="56">
        <f t="shared" si="34"/>
        <v>0</v>
      </c>
      <c r="T243" s="56">
        <f t="shared" si="35"/>
        <v>0</v>
      </c>
    </row>
    <row r="244" spans="1:20">
      <c r="F244" s="57"/>
      <c r="G244" s="58">
        <f>VLOOKUP(S244,TABELA!B$1:O$202,14)</f>
        <v>0</v>
      </c>
      <c r="H244" s="57"/>
      <c r="I244" s="58">
        <f>VLOOKUP(H244,TABELA!J$1:O$202,6)</f>
        <v>0</v>
      </c>
      <c r="J244" s="57"/>
      <c r="K244" s="58">
        <f>VLOOKUP(J244,TABELA!H$1:O$202,8)</f>
        <v>0</v>
      </c>
      <c r="L244" s="57"/>
      <c r="M244" s="58">
        <f>VLOOKUP(L244,TABELA!N$1:O$202,2)</f>
        <v>0</v>
      </c>
      <c r="N244" s="57"/>
      <c r="O244" s="58">
        <f>VLOOKUP(T244,TABELA!E$1:O$202,11)</f>
        <v>0</v>
      </c>
      <c r="P244" s="59">
        <f t="shared" si="42"/>
        <v>0</v>
      </c>
      <c r="R244" s="60">
        <v>243</v>
      </c>
      <c r="S244" s="56">
        <f t="shared" si="34"/>
        <v>0</v>
      </c>
      <c r="T244" s="56">
        <f t="shared" si="35"/>
        <v>0</v>
      </c>
    </row>
    <row r="245" spans="1:20">
      <c r="F245" s="57"/>
      <c r="G245" s="58">
        <f>VLOOKUP(S245,TABELA!B$1:O$202,14)</f>
        <v>0</v>
      </c>
      <c r="H245" s="57"/>
      <c r="I245" s="58">
        <f>VLOOKUP(H245,TABELA!J$1:O$202,6)</f>
        <v>0</v>
      </c>
      <c r="J245" s="57"/>
      <c r="K245" s="58">
        <f>VLOOKUP(J245,TABELA!H$1:O$202,8)</f>
        <v>0</v>
      </c>
      <c r="L245" s="57"/>
      <c r="M245" s="58">
        <f>VLOOKUP(L245,TABELA!N$1:O$202,2)</f>
        <v>0</v>
      </c>
      <c r="N245" s="57"/>
      <c r="O245" s="58">
        <f>VLOOKUP(T245,TABELA!E$1:O$202,11)</f>
        <v>0</v>
      </c>
      <c r="P245" s="59">
        <f t="shared" si="42"/>
        <v>0</v>
      </c>
      <c r="R245" s="60">
        <v>244</v>
      </c>
      <c r="S245" s="56">
        <f t="shared" si="34"/>
        <v>0</v>
      </c>
      <c r="T245" s="56">
        <f t="shared" si="35"/>
        <v>0</v>
      </c>
    </row>
    <row r="246" spans="1:20" s="62" customFormat="1">
      <c r="A246" s="61"/>
      <c r="B246" s="76"/>
      <c r="C246" s="79"/>
      <c r="D246" s="76"/>
      <c r="E246" s="76"/>
      <c r="F246" s="63"/>
      <c r="G246" s="58">
        <f>VLOOKUP(S246,TABELA!B$1:O$202,14)</f>
        <v>0</v>
      </c>
      <c r="H246" s="63"/>
      <c r="I246" s="58">
        <f>VLOOKUP(H246,TABELA!J$1:O$202,6)</f>
        <v>0</v>
      </c>
      <c r="J246" s="63"/>
      <c r="K246" s="58">
        <f>VLOOKUP(J246,TABELA!H$1:O$202,8)</f>
        <v>0</v>
      </c>
      <c r="L246" s="63"/>
      <c r="M246" s="58">
        <f>VLOOKUP(L246,TABELA!N$1:O$202,2)</f>
        <v>0</v>
      </c>
      <c r="N246" s="63"/>
      <c r="O246" s="58">
        <f>VLOOKUP(T246,TABELA!E$1:O$202,11)</f>
        <v>0</v>
      </c>
      <c r="P246" s="64"/>
      <c r="Q246" s="64">
        <f>LARGE(P240:P245,1)+LARGE(P240:P245,2)+LARGE(P240:P245,3)+LARGE(P240:P245,4)+LARGE(P240:P245,5)</f>
        <v>0</v>
      </c>
      <c r="R246" s="60">
        <v>245</v>
      </c>
      <c r="S246" s="62">
        <f t="shared" si="34"/>
        <v>0</v>
      </c>
      <c r="T246" s="62">
        <f t="shared" si="35"/>
        <v>0</v>
      </c>
    </row>
    <row r="247" spans="1:20">
      <c r="F247" s="57"/>
      <c r="G247" s="58">
        <f>VLOOKUP(S247,TABELA!B$1:O$202,14)</f>
        <v>0</v>
      </c>
      <c r="H247" s="57"/>
      <c r="I247" s="58">
        <f>VLOOKUP(H247,TABELA!J$1:O$202,6)</f>
        <v>0</v>
      </c>
      <c r="J247" s="57"/>
      <c r="K247" s="58">
        <f>VLOOKUP(J247,TABELA!H$1:O$202,8)</f>
        <v>0</v>
      </c>
      <c r="L247" s="57"/>
      <c r="M247" s="58">
        <f>VLOOKUP(L247,TABELA!N$1:O$202,2)</f>
        <v>0</v>
      </c>
      <c r="N247" s="57"/>
      <c r="O247" s="58">
        <f>VLOOKUP(T247,TABELA!E$1:O$202,11)</f>
        <v>0</v>
      </c>
      <c r="P247" s="59">
        <f t="shared" ref="P247:P252" si="43">G247+I247+K247+M247+O247</f>
        <v>0</v>
      </c>
      <c r="R247" s="60">
        <v>246</v>
      </c>
      <c r="S247" s="56">
        <f t="shared" si="34"/>
        <v>0</v>
      </c>
      <c r="T247" s="56">
        <f t="shared" si="35"/>
        <v>0</v>
      </c>
    </row>
    <row r="248" spans="1:20">
      <c r="F248" s="57"/>
      <c r="G248" s="58">
        <f>VLOOKUP(S248,TABELA!B$1:O$202,14)</f>
        <v>0</v>
      </c>
      <c r="H248" s="57"/>
      <c r="I248" s="58">
        <f>VLOOKUP(H248,TABELA!J$1:O$202,6)</f>
        <v>0</v>
      </c>
      <c r="J248" s="57"/>
      <c r="K248" s="58">
        <f>VLOOKUP(J248,TABELA!H$1:O$202,8)</f>
        <v>0</v>
      </c>
      <c r="L248" s="57"/>
      <c r="M248" s="58">
        <f>VLOOKUP(L248,TABELA!N$1:O$202,2)</f>
        <v>0</v>
      </c>
      <c r="N248" s="57"/>
      <c r="O248" s="58">
        <f>VLOOKUP(T248,TABELA!E$1:O$202,11)</f>
        <v>0</v>
      </c>
      <c r="P248" s="59">
        <f t="shared" si="43"/>
        <v>0</v>
      </c>
      <c r="R248" s="60">
        <v>247</v>
      </c>
      <c r="S248" s="56">
        <f t="shared" si="34"/>
        <v>0</v>
      </c>
      <c r="T248" s="56">
        <f t="shared" si="35"/>
        <v>0</v>
      </c>
    </row>
    <row r="249" spans="1:20">
      <c r="F249" s="57"/>
      <c r="G249" s="58">
        <f>VLOOKUP(S249,TABELA!B$1:O$202,14)</f>
        <v>0</v>
      </c>
      <c r="H249" s="57"/>
      <c r="I249" s="58">
        <f>VLOOKUP(H249,TABELA!J$1:O$202,6)</f>
        <v>0</v>
      </c>
      <c r="J249" s="57"/>
      <c r="K249" s="58">
        <f>VLOOKUP(J249,TABELA!H$1:O$202,8)</f>
        <v>0</v>
      </c>
      <c r="L249" s="57"/>
      <c r="M249" s="58">
        <f>VLOOKUP(L249,TABELA!N$1:O$202,2)</f>
        <v>0</v>
      </c>
      <c r="N249" s="57"/>
      <c r="O249" s="58">
        <f>VLOOKUP(T249,TABELA!E$1:O$202,11)</f>
        <v>0</v>
      </c>
      <c r="P249" s="59">
        <f t="shared" si="43"/>
        <v>0</v>
      </c>
      <c r="R249" s="60">
        <v>248</v>
      </c>
      <c r="S249" s="56">
        <f t="shared" si="34"/>
        <v>0</v>
      </c>
      <c r="T249" s="56">
        <f t="shared" si="35"/>
        <v>0</v>
      </c>
    </row>
    <row r="250" spans="1:20">
      <c r="F250" s="57"/>
      <c r="G250" s="58">
        <f>VLOOKUP(S250,TABELA!B$1:O$202,14)</f>
        <v>0</v>
      </c>
      <c r="H250" s="57"/>
      <c r="I250" s="58">
        <f>VLOOKUP(H250,TABELA!J$1:O$202,6)</f>
        <v>0</v>
      </c>
      <c r="J250" s="57"/>
      <c r="K250" s="58">
        <f>VLOOKUP(J250,TABELA!H$1:O$202,8)</f>
        <v>0</v>
      </c>
      <c r="L250" s="57"/>
      <c r="M250" s="58">
        <f>VLOOKUP(L250,TABELA!N$1:O$202,2)</f>
        <v>0</v>
      </c>
      <c r="N250" s="57"/>
      <c r="O250" s="58">
        <f>VLOOKUP(T250,TABELA!E$1:O$202,11)</f>
        <v>0</v>
      </c>
      <c r="P250" s="59">
        <f t="shared" si="43"/>
        <v>0</v>
      </c>
      <c r="R250" s="60">
        <v>249</v>
      </c>
      <c r="S250" s="56">
        <f t="shared" si="34"/>
        <v>0</v>
      </c>
      <c r="T250" s="56">
        <f t="shared" si="35"/>
        <v>0</v>
      </c>
    </row>
    <row r="251" spans="1:20">
      <c r="F251" s="57"/>
      <c r="G251" s="58">
        <f>VLOOKUP(S251,TABELA!B$1:O$202,14)</f>
        <v>0</v>
      </c>
      <c r="H251" s="57"/>
      <c r="I251" s="58">
        <f>VLOOKUP(H251,TABELA!J$1:O$202,6)</f>
        <v>0</v>
      </c>
      <c r="J251" s="57"/>
      <c r="K251" s="58">
        <f>VLOOKUP(J251,TABELA!H$1:O$202,8)</f>
        <v>0</v>
      </c>
      <c r="L251" s="57"/>
      <c r="M251" s="58">
        <f>VLOOKUP(L251,TABELA!N$1:O$202,2)</f>
        <v>0</v>
      </c>
      <c r="N251" s="57"/>
      <c r="O251" s="58">
        <f>VLOOKUP(T251,TABELA!E$1:O$202,11)</f>
        <v>0</v>
      </c>
      <c r="P251" s="59">
        <f t="shared" si="43"/>
        <v>0</v>
      </c>
      <c r="R251" s="60">
        <v>250</v>
      </c>
      <c r="S251" s="56">
        <f t="shared" si="34"/>
        <v>0</v>
      </c>
      <c r="T251" s="56">
        <f t="shared" si="35"/>
        <v>0</v>
      </c>
    </row>
    <row r="252" spans="1:20">
      <c r="F252" s="57"/>
      <c r="G252" s="58">
        <f>VLOOKUP(S252,TABELA!B$1:O$202,14)</f>
        <v>0</v>
      </c>
      <c r="H252" s="57"/>
      <c r="I252" s="58">
        <f>VLOOKUP(H252,TABELA!J$1:O$202,6)</f>
        <v>0</v>
      </c>
      <c r="J252" s="57"/>
      <c r="K252" s="58">
        <f>VLOOKUP(J252,TABELA!H$1:O$202,8)</f>
        <v>0</v>
      </c>
      <c r="L252" s="57"/>
      <c r="M252" s="58">
        <f>VLOOKUP(L252,TABELA!N$1:O$202,2)</f>
        <v>0</v>
      </c>
      <c r="N252" s="57"/>
      <c r="O252" s="58">
        <f>VLOOKUP(T252,TABELA!E$1:O$202,11)</f>
        <v>0</v>
      </c>
      <c r="P252" s="59">
        <f t="shared" si="43"/>
        <v>0</v>
      </c>
      <c r="R252" s="60">
        <v>251</v>
      </c>
      <c r="S252" s="56">
        <f t="shared" si="34"/>
        <v>0</v>
      </c>
      <c r="T252" s="56">
        <f t="shared" si="35"/>
        <v>0</v>
      </c>
    </row>
    <row r="253" spans="1:20" s="62" customFormat="1">
      <c r="A253" s="61"/>
      <c r="B253" s="76"/>
      <c r="C253" s="79"/>
      <c r="D253" s="76"/>
      <c r="E253" s="76"/>
      <c r="F253" s="63"/>
      <c r="G253" s="58">
        <f>VLOOKUP(S253,TABELA!B$1:O$202,14)</f>
        <v>0</v>
      </c>
      <c r="H253" s="63"/>
      <c r="I253" s="58">
        <f>VLOOKUP(H253,TABELA!J$1:O$202,6)</f>
        <v>0</v>
      </c>
      <c r="J253" s="63"/>
      <c r="K253" s="58">
        <f>VLOOKUP(J253,TABELA!H$1:O$202,8)</f>
        <v>0</v>
      </c>
      <c r="L253" s="63"/>
      <c r="M253" s="58">
        <f>VLOOKUP(L253,TABELA!N$1:O$202,2)</f>
        <v>0</v>
      </c>
      <c r="N253" s="63"/>
      <c r="O253" s="58">
        <f>VLOOKUP(T253,TABELA!E$1:O$202,11)</f>
        <v>0</v>
      </c>
      <c r="P253" s="64"/>
      <c r="Q253" s="64">
        <f>LARGE(P247:P252,1)+LARGE(P247:P252,2)+LARGE(P247:P252,3)+LARGE(P247:P252,4)+LARGE(P247:P252,5)</f>
        <v>0</v>
      </c>
      <c r="R253" s="60">
        <v>252</v>
      </c>
      <c r="S253" s="62">
        <f t="shared" si="34"/>
        <v>0</v>
      </c>
      <c r="T253" s="62">
        <f t="shared" si="35"/>
        <v>0</v>
      </c>
    </row>
    <row r="254" spans="1:20">
      <c r="F254" s="57"/>
      <c r="G254" s="58">
        <f>VLOOKUP(S254,TABELA!B$1:O$202,14)</f>
        <v>0</v>
      </c>
      <c r="H254" s="57"/>
      <c r="I254" s="58">
        <f>VLOOKUP(H254,TABELA!J$1:O$202,6)</f>
        <v>0</v>
      </c>
      <c r="J254" s="57"/>
      <c r="K254" s="58">
        <f>VLOOKUP(J254,TABELA!H$1:O$202,8)</f>
        <v>0</v>
      </c>
      <c r="L254" s="57"/>
      <c r="M254" s="58">
        <f>VLOOKUP(L254,TABELA!N$1:O$202,2)</f>
        <v>0</v>
      </c>
      <c r="N254" s="57"/>
      <c r="O254" s="58">
        <f>VLOOKUP(T254,TABELA!E$1:O$202,11)</f>
        <v>0</v>
      </c>
      <c r="P254" s="59">
        <f t="shared" ref="P254:P259" si="44">G254+I254+K254+M254+O254</f>
        <v>0</v>
      </c>
      <c r="R254" s="60">
        <v>253</v>
      </c>
      <c r="S254" s="56">
        <f t="shared" si="34"/>
        <v>0</v>
      </c>
      <c r="T254" s="56">
        <f t="shared" si="35"/>
        <v>0</v>
      </c>
    </row>
    <row r="255" spans="1:20">
      <c r="F255" s="57"/>
      <c r="G255" s="58">
        <f>VLOOKUP(S255,TABELA!B$1:O$202,14)</f>
        <v>0</v>
      </c>
      <c r="H255" s="57"/>
      <c r="I255" s="58">
        <f>VLOOKUP(H255,TABELA!J$1:O$202,6)</f>
        <v>0</v>
      </c>
      <c r="J255" s="57"/>
      <c r="K255" s="58">
        <f>VLOOKUP(J255,TABELA!H$1:O$202,8)</f>
        <v>0</v>
      </c>
      <c r="L255" s="57"/>
      <c r="M255" s="58">
        <f>VLOOKUP(L255,TABELA!N$1:O$202,2)</f>
        <v>0</v>
      </c>
      <c r="N255" s="57"/>
      <c r="O255" s="58">
        <f>VLOOKUP(T255,TABELA!E$1:O$202,11)</f>
        <v>0</v>
      </c>
      <c r="P255" s="59">
        <f t="shared" si="44"/>
        <v>0</v>
      </c>
      <c r="R255" s="60">
        <v>254</v>
      </c>
      <c r="S255" s="56">
        <f t="shared" si="34"/>
        <v>0</v>
      </c>
      <c r="T255" s="56">
        <f t="shared" si="35"/>
        <v>0</v>
      </c>
    </row>
    <row r="256" spans="1:20">
      <c r="F256" s="57"/>
      <c r="G256" s="58">
        <f>VLOOKUP(S256,TABELA!B$1:O$202,14)</f>
        <v>0</v>
      </c>
      <c r="H256" s="57"/>
      <c r="I256" s="58">
        <f>VLOOKUP(H256,TABELA!J$1:O$202,6)</f>
        <v>0</v>
      </c>
      <c r="J256" s="57"/>
      <c r="K256" s="58">
        <f>VLOOKUP(J256,TABELA!H$1:O$202,8)</f>
        <v>0</v>
      </c>
      <c r="L256" s="57"/>
      <c r="M256" s="58">
        <f>VLOOKUP(L256,TABELA!N$1:O$202,2)</f>
        <v>0</v>
      </c>
      <c r="N256" s="57"/>
      <c r="O256" s="58">
        <f>VLOOKUP(T256,TABELA!E$1:O$202,11)</f>
        <v>0</v>
      </c>
      <c r="P256" s="59">
        <f t="shared" si="44"/>
        <v>0</v>
      </c>
      <c r="R256" s="60">
        <v>255</v>
      </c>
      <c r="S256" s="56">
        <f t="shared" si="34"/>
        <v>0</v>
      </c>
      <c r="T256" s="56">
        <f t="shared" si="35"/>
        <v>0</v>
      </c>
    </row>
    <row r="257" spans="1:20">
      <c r="F257" s="57"/>
      <c r="G257" s="58">
        <f>VLOOKUP(S257,TABELA!B$1:O$202,14)</f>
        <v>0</v>
      </c>
      <c r="H257" s="57"/>
      <c r="I257" s="58">
        <f>VLOOKUP(H257,TABELA!J$1:O$202,6)</f>
        <v>0</v>
      </c>
      <c r="J257" s="57"/>
      <c r="K257" s="58">
        <f>VLOOKUP(J257,TABELA!H$1:O$202,8)</f>
        <v>0</v>
      </c>
      <c r="L257" s="57"/>
      <c r="M257" s="58">
        <f>VLOOKUP(L257,TABELA!N$1:O$202,2)</f>
        <v>0</v>
      </c>
      <c r="N257" s="57"/>
      <c r="O257" s="58">
        <f>VLOOKUP(T257,TABELA!E$1:O$202,11)</f>
        <v>0</v>
      </c>
      <c r="P257" s="59">
        <f t="shared" si="44"/>
        <v>0</v>
      </c>
      <c r="R257" s="60">
        <v>256</v>
      </c>
      <c r="S257" s="56">
        <f t="shared" si="34"/>
        <v>0</v>
      </c>
      <c r="T257" s="56">
        <f t="shared" si="35"/>
        <v>0</v>
      </c>
    </row>
    <row r="258" spans="1:20">
      <c r="F258" s="57"/>
      <c r="G258" s="58">
        <f>VLOOKUP(S258,TABELA!B$1:O$202,14)</f>
        <v>0</v>
      </c>
      <c r="H258" s="57"/>
      <c r="I258" s="58">
        <f>VLOOKUP(H258,TABELA!J$1:O$202,6)</f>
        <v>0</v>
      </c>
      <c r="J258" s="57"/>
      <c r="K258" s="58">
        <f>VLOOKUP(J258,TABELA!H$1:O$202,8)</f>
        <v>0</v>
      </c>
      <c r="L258" s="57"/>
      <c r="M258" s="58">
        <f>VLOOKUP(L258,TABELA!N$1:O$202,2)</f>
        <v>0</v>
      </c>
      <c r="N258" s="57"/>
      <c r="O258" s="58">
        <f>VLOOKUP(T258,TABELA!E$1:O$202,11)</f>
        <v>0</v>
      </c>
      <c r="P258" s="59">
        <f t="shared" si="44"/>
        <v>0</v>
      </c>
      <c r="R258" s="60">
        <v>257</v>
      </c>
      <c r="S258" s="56">
        <f t="shared" ref="S258:S288" si="45">-F258</f>
        <v>0</v>
      </c>
      <c r="T258" s="56">
        <f t="shared" ref="T258:T288" si="46">-N258</f>
        <v>0</v>
      </c>
    </row>
    <row r="259" spans="1:20">
      <c r="F259" s="57"/>
      <c r="G259" s="58">
        <f>VLOOKUP(S259,TABELA!B$1:O$202,14)</f>
        <v>0</v>
      </c>
      <c r="H259" s="57"/>
      <c r="I259" s="58">
        <f>VLOOKUP(H259,TABELA!J$1:O$202,6)</f>
        <v>0</v>
      </c>
      <c r="J259" s="57"/>
      <c r="K259" s="58">
        <f>VLOOKUP(J259,TABELA!H$1:O$202,8)</f>
        <v>0</v>
      </c>
      <c r="L259" s="57"/>
      <c r="M259" s="58">
        <f>VLOOKUP(L259,TABELA!N$1:O$202,2)</f>
        <v>0</v>
      </c>
      <c r="N259" s="57"/>
      <c r="O259" s="58">
        <f>VLOOKUP(T259,TABELA!E$1:O$202,11)</f>
        <v>0</v>
      </c>
      <c r="P259" s="59">
        <f t="shared" si="44"/>
        <v>0</v>
      </c>
      <c r="R259" s="60">
        <v>258</v>
      </c>
      <c r="S259" s="56">
        <f t="shared" si="45"/>
        <v>0</v>
      </c>
      <c r="T259" s="56">
        <f t="shared" si="46"/>
        <v>0</v>
      </c>
    </row>
    <row r="260" spans="1:20" s="62" customFormat="1">
      <c r="A260" s="61"/>
      <c r="B260" s="76"/>
      <c r="C260" s="79"/>
      <c r="D260" s="76"/>
      <c r="E260" s="76"/>
      <c r="F260" s="63"/>
      <c r="G260" s="58">
        <f>VLOOKUP(S260,TABELA!B$1:O$202,14)</f>
        <v>0</v>
      </c>
      <c r="H260" s="63"/>
      <c r="I260" s="58">
        <f>VLOOKUP(H260,TABELA!J$1:O$202,6)</f>
        <v>0</v>
      </c>
      <c r="J260" s="63"/>
      <c r="K260" s="58">
        <f>VLOOKUP(J260,TABELA!H$1:O$202,8)</f>
        <v>0</v>
      </c>
      <c r="L260" s="63"/>
      <c r="M260" s="58">
        <f>VLOOKUP(L260,TABELA!N$1:O$202,2)</f>
        <v>0</v>
      </c>
      <c r="N260" s="63"/>
      <c r="O260" s="58">
        <f>VLOOKUP(T260,TABELA!E$1:O$202,11)</f>
        <v>0</v>
      </c>
      <c r="P260" s="64"/>
      <c r="Q260" s="64">
        <f>LARGE(P254:P259,1)+LARGE(P254:P259,2)+LARGE(P254:P259,3)+LARGE(P254:P259,4)+LARGE(P254:P259,5)</f>
        <v>0</v>
      </c>
      <c r="R260" s="60">
        <v>259</v>
      </c>
      <c r="S260" s="62">
        <f t="shared" si="45"/>
        <v>0</v>
      </c>
      <c r="T260" s="62">
        <f t="shared" si="46"/>
        <v>0</v>
      </c>
    </row>
    <row r="261" spans="1:20">
      <c r="F261" s="57"/>
      <c r="G261" s="58">
        <f>VLOOKUP(S261,TABELA!B$1:O$202,14)</f>
        <v>0</v>
      </c>
      <c r="H261" s="57"/>
      <c r="I261" s="58">
        <f>VLOOKUP(H261,TABELA!J$1:O$202,6)</f>
        <v>0</v>
      </c>
      <c r="J261" s="57"/>
      <c r="K261" s="58">
        <f>VLOOKUP(J261,TABELA!H$1:O$202,8)</f>
        <v>0</v>
      </c>
      <c r="L261" s="57"/>
      <c r="M261" s="58">
        <f>VLOOKUP(L261,TABELA!N$1:O$202,2)</f>
        <v>0</v>
      </c>
      <c r="N261" s="57"/>
      <c r="O261" s="58">
        <f>VLOOKUP(T261,TABELA!E$1:O$202,11)</f>
        <v>0</v>
      </c>
      <c r="P261" s="59">
        <f t="shared" ref="P261:P266" si="47">G261+I261+K261+M261+O261</f>
        <v>0</v>
      </c>
      <c r="R261" s="60">
        <v>260</v>
      </c>
      <c r="S261" s="56">
        <f t="shared" si="45"/>
        <v>0</v>
      </c>
      <c r="T261" s="56">
        <f t="shared" si="46"/>
        <v>0</v>
      </c>
    </row>
    <row r="262" spans="1:20">
      <c r="F262" s="57"/>
      <c r="G262" s="58">
        <f>VLOOKUP(S262,TABELA!B$1:O$202,14)</f>
        <v>0</v>
      </c>
      <c r="H262" s="57"/>
      <c r="I262" s="58">
        <f>VLOOKUP(H262,TABELA!J$1:O$202,6)</f>
        <v>0</v>
      </c>
      <c r="J262" s="57"/>
      <c r="K262" s="58">
        <f>VLOOKUP(J262,TABELA!H$1:O$202,8)</f>
        <v>0</v>
      </c>
      <c r="L262" s="57"/>
      <c r="M262" s="58">
        <f>VLOOKUP(L262,TABELA!N$1:O$202,2)</f>
        <v>0</v>
      </c>
      <c r="N262" s="57"/>
      <c r="O262" s="58">
        <f>VLOOKUP(T262,TABELA!E$1:O$202,11)</f>
        <v>0</v>
      </c>
      <c r="P262" s="59">
        <f t="shared" si="47"/>
        <v>0</v>
      </c>
      <c r="R262" s="60">
        <v>261</v>
      </c>
      <c r="S262" s="56">
        <f t="shared" si="45"/>
        <v>0</v>
      </c>
      <c r="T262" s="56">
        <f t="shared" si="46"/>
        <v>0</v>
      </c>
    </row>
    <row r="263" spans="1:20">
      <c r="F263" s="57"/>
      <c r="G263" s="58">
        <f>VLOOKUP(S263,TABELA!B$1:O$202,14)</f>
        <v>0</v>
      </c>
      <c r="H263" s="57"/>
      <c r="I263" s="58">
        <f>VLOOKUP(H263,TABELA!J$1:O$202,6)</f>
        <v>0</v>
      </c>
      <c r="J263" s="57"/>
      <c r="K263" s="58">
        <f>VLOOKUP(J263,TABELA!H$1:O$202,8)</f>
        <v>0</v>
      </c>
      <c r="L263" s="57"/>
      <c r="M263" s="58">
        <f>VLOOKUP(L263,TABELA!N$1:O$202,2)</f>
        <v>0</v>
      </c>
      <c r="N263" s="57"/>
      <c r="O263" s="58">
        <f>VLOOKUP(T263,TABELA!E$1:O$202,11)</f>
        <v>0</v>
      </c>
      <c r="P263" s="59">
        <f t="shared" si="47"/>
        <v>0</v>
      </c>
      <c r="R263" s="60">
        <v>262</v>
      </c>
      <c r="S263" s="56">
        <f t="shared" si="45"/>
        <v>0</v>
      </c>
      <c r="T263" s="56">
        <f t="shared" si="46"/>
        <v>0</v>
      </c>
    </row>
    <row r="264" spans="1:20">
      <c r="F264" s="57"/>
      <c r="G264" s="58">
        <f>VLOOKUP(S264,TABELA!B$1:O$202,14)</f>
        <v>0</v>
      </c>
      <c r="H264" s="57"/>
      <c r="I264" s="58">
        <f>VLOOKUP(H264,TABELA!J$1:O$202,6)</f>
        <v>0</v>
      </c>
      <c r="J264" s="57"/>
      <c r="K264" s="58">
        <f>VLOOKUP(J264,TABELA!H$1:O$202,8)</f>
        <v>0</v>
      </c>
      <c r="L264" s="57"/>
      <c r="M264" s="58">
        <f>VLOOKUP(L264,TABELA!N$1:O$202,2)</f>
        <v>0</v>
      </c>
      <c r="N264" s="57"/>
      <c r="O264" s="58">
        <f>VLOOKUP(T264,TABELA!E$1:O$202,11)</f>
        <v>0</v>
      </c>
      <c r="P264" s="59">
        <f t="shared" si="47"/>
        <v>0</v>
      </c>
      <c r="R264" s="60">
        <v>263</v>
      </c>
      <c r="S264" s="56">
        <f t="shared" si="45"/>
        <v>0</v>
      </c>
      <c r="T264" s="56">
        <f t="shared" si="46"/>
        <v>0</v>
      </c>
    </row>
    <row r="265" spans="1:20">
      <c r="F265" s="57"/>
      <c r="G265" s="58">
        <f>VLOOKUP(S265,TABELA!B$1:O$202,14)</f>
        <v>0</v>
      </c>
      <c r="H265" s="57"/>
      <c r="I265" s="58">
        <f>VLOOKUP(H265,TABELA!J$1:O$202,6)</f>
        <v>0</v>
      </c>
      <c r="J265" s="57"/>
      <c r="K265" s="58">
        <f>VLOOKUP(J265,TABELA!H$1:O$202,8)</f>
        <v>0</v>
      </c>
      <c r="L265" s="57"/>
      <c r="M265" s="58">
        <f>VLOOKUP(L265,TABELA!N$1:O$202,2)</f>
        <v>0</v>
      </c>
      <c r="N265" s="57"/>
      <c r="O265" s="58">
        <f>VLOOKUP(T265,TABELA!E$1:O$202,11)</f>
        <v>0</v>
      </c>
      <c r="P265" s="59">
        <f t="shared" si="47"/>
        <v>0</v>
      </c>
      <c r="R265" s="60">
        <v>264</v>
      </c>
      <c r="S265" s="56">
        <f t="shared" si="45"/>
        <v>0</v>
      </c>
      <c r="T265" s="56">
        <f t="shared" si="46"/>
        <v>0</v>
      </c>
    </row>
    <row r="266" spans="1:20">
      <c r="F266" s="57"/>
      <c r="G266" s="58">
        <f>VLOOKUP(S266,TABELA!B$1:O$202,14)</f>
        <v>0</v>
      </c>
      <c r="H266" s="57"/>
      <c r="I266" s="58">
        <f>VLOOKUP(H266,TABELA!J$1:O$202,6)</f>
        <v>0</v>
      </c>
      <c r="J266" s="57"/>
      <c r="K266" s="58">
        <f>VLOOKUP(J266,TABELA!H$1:O$202,8)</f>
        <v>0</v>
      </c>
      <c r="L266" s="57"/>
      <c r="M266" s="58">
        <f>VLOOKUP(L266,TABELA!N$1:O$202,2)</f>
        <v>0</v>
      </c>
      <c r="N266" s="57"/>
      <c r="O266" s="58">
        <f>VLOOKUP(T266,TABELA!E$1:O$202,11)</f>
        <v>0</v>
      </c>
      <c r="P266" s="59">
        <f t="shared" si="47"/>
        <v>0</v>
      </c>
      <c r="R266" s="60">
        <v>265</v>
      </c>
      <c r="S266" s="56">
        <f t="shared" si="45"/>
        <v>0</v>
      </c>
      <c r="T266" s="56">
        <f t="shared" si="46"/>
        <v>0</v>
      </c>
    </row>
    <row r="267" spans="1:20" s="62" customFormat="1">
      <c r="A267" s="61"/>
      <c r="B267" s="76"/>
      <c r="C267" s="79"/>
      <c r="D267" s="76"/>
      <c r="E267" s="76"/>
      <c r="F267" s="63"/>
      <c r="G267" s="58">
        <f>VLOOKUP(S267,TABELA!B$1:O$202,14)</f>
        <v>0</v>
      </c>
      <c r="H267" s="63"/>
      <c r="I267" s="58">
        <f>VLOOKUP(H267,TABELA!J$1:O$202,6)</f>
        <v>0</v>
      </c>
      <c r="J267" s="63"/>
      <c r="K267" s="58">
        <f>VLOOKUP(J267,TABELA!H$1:O$202,8)</f>
        <v>0</v>
      </c>
      <c r="L267" s="63"/>
      <c r="M267" s="58">
        <f>VLOOKUP(L267,TABELA!N$1:O$202,2)</f>
        <v>0</v>
      </c>
      <c r="N267" s="63"/>
      <c r="O267" s="58">
        <f>VLOOKUP(T267,TABELA!E$1:O$202,11)</f>
        <v>0</v>
      </c>
      <c r="P267" s="64"/>
      <c r="Q267" s="64">
        <f>LARGE(P261:P266,1)+LARGE(P261:P266,2)+LARGE(P261:P266,3)+LARGE(P261:P266,4)+LARGE(P261:P266,5)</f>
        <v>0</v>
      </c>
      <c r="R267" s="60">
        <v>266</v>
      </c>
      <c r="S267" s="62">
        <f t="shared" si="45"/>
        <v>0</v>
      </c>
      <c r="T267" s="62">
        <f t="shared" si="46"/>
        <v>0</v>
      </c>
    </row>
    <row r="268" spans="1:20">
      <c r="F268" s="57"/>
      <c r="G268" s="58">
        <f>VLOOKUP(S268,TABELA!B$1:O$202,14)</f>
        <v>0</v>
      </c>
      <c r="H268" s="57"/>
      <c r="I268" s="58">
        <f>VLOOKUP(H268,TABELA!J$1:O$202,6)</f>
        <v>0</v>
      </c>
      <c r="J268" s="57"/>
      <c r="K268" s="58">
        <f>VLOOKUP(J268,TABELA!H$1:O$202,8)</f>
        <v>0</v>
      </c>
      <c r="L268" s="57"/>
      <c r="M268" s="58">
        <f>VLOOKUP(L268,TABELA!N$1:O$202,2)</f>
        <v>0</v>
      </c>
      <c r="N268" s="57"/>
      <c r="O268" s="58">
        <f>VLOOKUP(T268,TABELA!E$1:O$202,11)</f>
        <v>0</v>
      </c>
      <c r="P268" s="59">
        <f t="shared" ref="P268:P273" si="48">G268+I268+K268+M268+O268</f>
        <v>0</v>
      </c>
      <c r="R268" s="60">
        <v>267</v>
      </c>
      <c r="S268" s="56">
        <f t="shared" si="45"/>
        <v>0</v>
      </c>
      <c r="T268" s="56">
        <f t="shared" si="46"/>
        <v>0</v>
      </c>
    </row>
    <row r="269" spans="1:20">
      <c r="F269" s="57"/>
      <c r="G269" s="58">
        <f>VLOOKUP(S269,TABELA!B$1:O$202,14)</f>
        <v>0</v>
      </c>
      <c r="H269" s="57"/>
      <c r="I269" s="58">
        <f>VLOOKUP(H269,TABELA!J$1:O$202,6)</f>
        <v>0</v>
      </c>
      <c r="J269" s="57"/>
      <c r="K269" s="58">
        <f>VLOOKUP(J269,TABELA!H$1:O$202,8)</f>
        <v>0</v>
      </c>
      <c r="L269" s="57"/>
      <c r="M269" s="58">
        <f>VLOOKUP(L269,TABELA!N$1:O$202,2)</f>
        <v>0</v>
      </c>
      <c r="N269" s="57"/>
      <c r="O269" s="58">
        <f>VLOOKUP(T269,TABELA!E$1:O$202,11)</f>
        <v>0</v>
      </c>
      <c r="P269" s="59">
        <f t="shared" si="48"/>
        <v>0</v>
      </c>
      <c r="R269" s="60">
        <v>268</v>
      </c>
      <c r="S269" s="56">
        <f t="shared" si="45"/>
        <v>0</v>
      </c>
      <c r="T269" s="56">
        <f t="shared" si="46"/>
        <v>0</v>
      </c>
    </row>
    <row r="270" spans="1:20">
      <c r="F270" s="57"/>
      <c r="G270" s="58">
        <f>VLOOKUP(S270,TABELA!B$1:O$202,14)</f>
        <v>0</v>
      </c>
      <c r="H270" s="57"/>
      <c r="I270" s="58">
        <f>VLOOKUP(H270,TABELA!J$1:O$202,6)</f>
        <v>0</v>
      </c>
      <c r="J270" s="57"/>
      <c r="K270" s="58">
        <f>VLOOKUP(J270,TABELA!H$1:O$202,8)</f>
        <v>0</v>
      </c>
      <c r="L270" s="57"/>
      <c r="M270" s="58">
        <f>VLOOKUP(L270,TABELA!N$1:O$202,2)</f>
        <v>0</v>
      </c>
      <c r="N270" s="57"/>
      <c r="O270" s="58">
        <f>VLOOKUP(T270,TABELA!E$1:O$202,11)</f>
        <v>0</v>
      </c>
      <c r="P270" s="59">
        <f t="shared" si="48"/>
        <v>0</v>
      </c>
      <c r="R270" s="60">
        <v>269</v>
      </c>
      <c r="S270" s="56">
        <f t="shared" si="45"/>
        <v>0</v>
      </c>
      <c r="T270" s="56">
        <f t="shared" si="46"/>
        <v>0</v>
      </c>
    </row>
    <row r="271" spans="1:20">
      <c r="F271" s="57"/>
      <c r="G271" s="58">
        <f>VLOOKUP(S271,TABELA!B$1:O$202,14)</f>
        <v>0</v>
      </c>
      <c r="H271" s="57"/>
      <c r="I271" s="58">
        <f>VLOOKUP(H271,TABELA!J$1:O$202,6)</f>
        <v>0</v>
      </c>
      <c r="J271" s="57"/>
      <c r="K271" s="58">
        <f>VLOOKUP(J271,TABELA!H$1:O$202,8)</f>
        <v>0</v>
      </c>
      <c r="L271" s="57"/>
      <c r="M271" s="58">
        <f>VLOOKUP(L271,TABELA!N$1:O$202,2)</f>
        <v>0</v>
      </c>
      <c r="N271" s="57"/>
      <c r="O271" s="58">
        <f>VLOOKUP(T271,TABELA!E$1:O$202,11)</f>
        <v>0</v>
      </c>
      <c r="P271" s="59">
        <f t="shared" si="48"/>
        <v>0</v>
      </c>
      <c r="R271" s="60">
        <v>270</v>
      </c>
      <c r="S271" s="56">
        <f t="shared" si="45"/>
        <v>0</v>
      </c>
      <c r="T271" s="56">
        <f t="shared" si="46"/>
        <v>0</v>
      </c>
    </row>
    <row r="272" spans="1:20">
      <c r="F272" s="57"/>
      <c r="G272" s="58">
        <f>VLOOKUP(S272,TABELA!B$1:O$202,14)</f>
        <v>0</v>
      </c>
      <c r="H272" s="57"/>
      <c r="I272" s="58">
        <f>VLOOKUP(H272,TABELA!J$1:O$202,6)</f>
        <v>0</v>
      </c>
      <c r="J272" s="57"/>
      <c r="K272" s="58">
        <f>VLOOKUP(J272,TABELA!H$1:O$202,8)</f>
        <v>0</v>
      </c>
      <c r="L272" s="57"/>
      <c r="M272" s="58">
        <f>VLOOKUP(L272,TABELA!N$1:O$202,2)</f>
        <v>0</v>
      </c>
      <c r="N272" s="57"/>
      <c r="O272" s="58">
        <f>VLOOKUP(T272,TABELA!E$1:O$202,11)</f>
        <v>0</v>
      </c>
      <c r="P272" s="59">
        <f t="shared" si="48"/>
        <v>0</v>
      </c>
      <c r="R272" s="60">
        <v>271</v>
      </c>
      <c r="S272" s="56">
        <f t="shared" si="45"/>
        <v>0</v>
      </c>
      <c r="T272" s="56">
        <f t="shared" si="46"/>
        <v>0</v>
      </c>
    </row>
    <row r="273" spans="1:20">
      <c r="F273" s="57"/>
      <c r="G273" s="58">
        <f>VLOOKUP(S273,TABELA!B$1:O$202,14)</f>
        <v>0</v>
      </c>
      <c r="H273" s="57"/>
      <c r="I273" s="58">
        <f>VLOOKUP(H273,TABELA!J$1:O$202,6)</f>
        <v>0</v>
      </c>
      <c r="J273" s="57"/>
      <c r="K273" s="58">
        <f>VLOOKUP(J273,TABELA!H$1:O$202,8)</f>
        <v>0</v>
      </c>
      <c r="L273" s="57"/>
      <c r="M273" s="58">
        <f>VLOOKUP(L273,TABELA!N$1:O$202,2)</f>
        <v>0</v>
      </c>
      <c r="N273" s="57"/>
      <c r="O273" s="58">
        <f>VLOOKUP(T273,TABELA!E$1:O$202,11)</f>
        <v>0</v>
      </c>
      <c r="P273" s="59">
        <f t="shared" si="48"/>
        <v>0</v>
      </c>
      <c r="R273" s="60">
        <v>272</v>
      </c>
      <c r="S273" s="56">
        <f t="shared" si="45"/>
        <v>0</v>
      </c>
      <c r="T273" s="56">
        <f t="shared" si="46"/>
        <v>0</v>
      </c>
    </row>
    <row r="274" spans="1:20" s="62" customFormat="1">
      <c r="A274" s="61"/>
      <c r="B274" s="76"/>
      <c r="C274" s="79"/>
      <c r="D274" s="76"/>
      <c r="E274" s="76"/>
      <c r="F274" s="63"/>
      <c r="G274" s="58">
        <f>VLOOKUP(S274,TABELA!B$1:O$202,14)</f>
        <v>0</v>
      </c>
      <c r="H274" s="63"/>
      <c r="I274" s="58">
        <f>VLOOKUP(H274,TABELA!J$1:O$202,6)</f>
        <v>0</v>
      </c>
      <c r="J274" s="63"/>
      <c r="K274" s="58">
        <f>VLOOKUP(J274,TABELA!H$1:O$202,8)</f>
        <v>0</v>
      </c>
      <c r="L274" s="63"/>
      <c r="M274" s="58">
        <f>VLOOKUP(L274,TABELA!N$1:O$202,2)</f>
        <v>0</v>
      </c>
      <c r="N274" s="63"/>
      <c r="O274" s="58">
        <f>VLOOKUP(T274,TABELA!E$1:O$202,11)</f>
        <v>0</v>
      </c>
      <c r="P274" s="64"/>
      <c r="Q274" s="64">
        <f>LARGE(P268:P273,1)+LARGE(P268:P273,2)+LARGE(P268:P273,3)+LARGE(P268:P273,4)+LARGE(P268:P273,5)</f>
        <v>0</v>
      </c>
      <c r="R274" s="60">
        <v>273</v>
      </c>
      <c r="S274" s="62">
        <f t="shared" si="45"/>
        <v>0</v>
      </c>
      <c r="T274" s="62">
        <f t="shared" si="46"/>
        <v>0</v>
      </c>
    </row>
    <row r="275" spans="1:20">
      <c r="F275" s="57"/>
      <c r="G275" s="58">
        <f>VLOOKUP(S275,TABELA!B$1:O$202,14)</f>
        <v>0</v>
      </c>
      <c r="H275" s="57"/>
      <c r="I275" s="58">
        <f>VLOOKUP(H275,TABELA!J$1:O$202,6)</f>
        <v>0</v>
      </c>
      <c r="J275" s="57"/>
      <c r="K275" s="58">
        <f>VLOOKUP(J275,TABELA!H$1:O$202,8)</f>
        <v>0</v>
      </c>
      <c r="L275" s="57"/>
      <c r="M275" s="58">
        <f>VLOOKUP(L275,TABELA!N$1:O$202,2)</f>
        <v>0</v>
      </c>
      <c r="N275" s="57"/>
      <c r="O275" s="58">
        <f>VLOOKUP(T275,TABELA!E$1:O$202,11)</f>
        <v>0</v>
      </c>
      <c r="P275" s="59">
        <f t="shared" ref="P275:P280" si="49">G275+I275+K275+M275+O275</f>
        <v>0</v>
      </c>
      <c r="R275" s="60">
        <v>274</v>
      </c>
      <c r="S275" s="56">
        <f t="shared" si="45"/>
        <v>0</v>
      </c>
      <c r="T275" s="56">
        <f t="shared" si="46"/>
        <v>0</v>
      </c>
    </row>
    <row r="276" spans="1:20">
      <c r="F276" s="57"/>
      <c r="G276" s="58">
        <f>VLOOKUP(S276,TABELA!B$1:O$202,14)</f>
        <v>0</v>
      </c>
      <c r="H276" s="57"/>
      <c r="I276" s="58">
        <f>VLOOKUP(H276,TABELA!J$1:O$202,6)</f>
        <v>0</v>
      </c>
      <c r="J276" s="57"/>
      <c r="K276" s="58">
        <f>VLOOKUP(J276,TABELA!H$1:O$202,8)</f>
        <v>0</v>
      </c>
      <c r="L276" s="57"/>
      <c r="M276" s="58">
        <f>VLOOKUP(L276,TABELA!N$1:O$202,2)</f>
        <v>0</v>
      </c>
      <c r="N276" s="57"/>
      <c r="O276" s="58">
        <f>VLOOKUP(T276,TABELA!E$1:O$202,11)</f>
        <v>0</v>
      </c>
      <c r="P276" s="59">
        <f t="shared" si="49"/>
        <v>0</v>
      </c>
      <c r="R276" s="60">
        <v>275</v>
      </c>
      <c r="S276" s="56">
        <f t="shared" si="45"/>
        <v>0</v>
      </c>
      <c r="T276" s="56">
        <f t="shared" si="46"/>
        <v>0</v>
      </c>
    </row>
    <row r="277" spans="1:20">
      <c r="F277" s="57"/>
      <c r="G277" s="58">
        <f>VLOOKUP(S277,TABELA!B$1:O$202,14)</f>
        <v>0</v>
      </c>
      <c r="H277" s="57"/>
      <c r="I277" s="58">
        <f>VLOOKUP(H277,TABELA!J$1:O$202,6)</f>
        <v>0</v>
      </c>
      <c r="J277" s="57"/>
      <c r="K277" s="58">
        <f>VLOOKUP(J277,TABELA!H$1:O$202,8)</f>
        <v>0</v>
      </c>
      <c r="L277" s="57"/>
      <c r="M277" s="58">
        <f>VLOOKUP(L277,TABELA!N$1:O$202,2)</f>
        <v>0</v>
      </c>
      <c r="N277" s="57"/>
      <c r="O277" s="58">
        <f>VLOOKUP(T277,TABELA!E$1:O$202,11)</f>
        <v>0</v>
      </c>
      <c r="P277" s="59">
        <f t="shared" si="49"/>
        <v>0</v>
      </c>
      <c r="R277" s="60">
        <v>276</v>
      </c>
      <c r="S277" s="56">
        <f t="shared" si="45"/>
        <v>0</v>
      </c>
      <c r="T277" s="56">
        <f t="shared" si="46"/>
        <v>0</v>
      </c>
    </row>
    <row r="278" spans="1:20">
      <c r="F278" s="57"/>
      <c r="G278" s="58">
        <f>VLOOKUP(S278,TABELA!B$1:O$202,14)</f>
        <v>0</v>
      </c>
      <c r="H278" s="57"/>
      <c r="I278" s="58">
        <f>VLOOKUP(H278,TABELA!J$1:O$202,6)</f>
        <v>0</v>
      </c>
      <c r="J278" s="57"/>
      <c r="K278" s="58">
        <f>VLOOKUP(J278,TABELA!H$1:O$202,8)</f>
        <v>0</v>
      </c>
      <c r="L278" s="57"/>
      <c r="M278" s="58">
        <f>VLOOKUP(L278,TABELA!N$1:O$202,2)</f>
        <v>0</v>
      </c>
      <c r="N278" s="57"/>
      <c r="O278" s="58">
        <f>VLOOKUP(T278,TABELA!E$1:O$202,11)</f>
        <v>0</v>
      </c>
      <c r="P278" s="59">
        <f t="shared" si="49"/>
        <v>0</v>
      </c>
      <c r="R278" s="60">
        <v>277</v>
      </c>
      <c r="S278" s="56">
        <f t="shared" si="45"/>
        <v>0</v>
      </c>
      <c r="T278" s="56">
        <f t="shared" si="46"/>
        <v>0</v>
      </c>
    </row>
    <row r="279" spans="1:20">
      <c r="F279" s="57"/>
      <c r="G279" s="58">
        <f>VLOOKUP(S279,TABELA!B$1:O$202,14)</f>
        <v>0</v>
      </c>
      <c r="H279" s="57"/>
      <c r="I279" s="58">
        <f>VLOOKUP(H279,TABELA!J$1:O$202,6)</f>
        <v>0</v>
      </c>
      <c r="J279" s="57"/>
      <c r="K279" s="58">
        <f>VLOOKUP(J279,TABELA!H$1:O$202,8)</f>
        <v>0</v>
      </c>
      <c r="L279" s="57"/>
      <c r="M279" s="58">
        <f>VLOOKUP(L279,TABELA!N$1:O$202,2)</f>
        <v>0</v>
      </c>
      <c r="N279" s="57"/>
      <c r="O279" s="58">
        <f>VLOOKUP(T279,TABELA!E$1:O$202,11)</f>
        <v>0</v>
      </c>
      <c r="P279" s="59">
        <f t="shared" si="49"/>
        <v>0</v>
      </c>
      <c r="R279" s="60">
        <v>278</v>
      </c>
      <c r="S279" s="56">
        <f t="shared" si="45"/>
        <v>0</v>
      </c>
      <c r="T279" s="56">
        <f t="shared" si="46"/>
        <v>0</v>
      </c>
    </row>
    <row r="280" spans="1:20">
      <c r="F280" s="57"/>
      <c r="G280" s="58">
        <f>VLOOKUP(S280,TABELA!B$1:O$202,14)</f>
        <v>0</v>
      </c>
      <c r="H280" s="57"/>
      <c r="I280" s="58">
        <f>VLOOKUP(H280,TABELA!J$1:O$202,6)</f>
        <v>0</v>
      </c>
      <c r="J280" s="57"/>
      <c r="K280" s="58">
        <f>VLOOKUP(J280,TABELA!H$1:O$202,8)</f>
        <v>0</v>
      </c>
      <c r="L280" s="57"/>
      <c r="M280" s="58">
        <f>VLOOKUP(L280,TABELA!N$1:O$202,2)</f>
        <v>0</v>
      </c>
      <c r="N280" s="57"/>
      <c r="O280" s="58">
        <f>VLOOKUP(T280,TABELA!E$1:O$202,11)</f>
        <v>0</v>
      </c>
      <c r="P280" s="59">
        <f t="shared" si="49"/>
        <v>0</v>
      </c>
      <c r="R280" s="60">
        <v>279</v>
      </c>
      <c r="S280" s="56">
        <f t="shared" si="45"/>
        <v>0</v>
      </c>
      <c r="T280" s="56">
        <f t="shared" si="46"/>
        <v>0</v>
      </c>
    </row>
    <row r="281" spans="1:20" s="62" customFormat="1">
      <c r="A281" s="61"/>
      <c r="B281" s="76"/>
      <c r="C281" s="79"/>
      <c r="D281" s="76"/>
      <c r="E281" s="76"/>
      <c r="F281" s="63"/>
      <c r="G281" s="58">
        <f>VLOOKUP(S281,TABELA!B$1:O$202,14)</f>
        <v>0</v>
      </c>
      <c r="H281" s="63"/>
      <c r="I281" s="58">
        <f>VLOOKUP(H281,TABELA!J$1:O$202,6)</f>
        <v>0</v>
      </c>
      <c r="J281" s="63"/>
      <c r="K281" s="58">
        <f>VLOOKUP(J281,TABELA!H$1:O$202,8)</f>
        <v>0</v>
      </c>
      <c r="L281" s="63"/>
      <c r="M281" s="58">
        <f>VLOOKUP(L281,TABELA!N$1:O$202,2)</f>
        <v>0</v>
      </c>
      <c r="N281" s="63"/>
      <c r="O281" s="58">
        <f>VLOOKUP(T281,TABELA!E$1:O$202,11)</f>
        <v>0</v>
      </c>
      <c r="P281" s="64"/>
      <c r="Q281" s="64">
        <f>LARGE(P275:P280,1)+LARGE(P275:P280,2)+LARGE(P275:P280,3)+LARGE(P275:P280,4)+LARGE(P275:P280,5)</f>
        <v>0</v>
      </c>
      <c r="R281" s="60">
        <v>280</v>
      </c>
      <c r="S281" s="62">
        <f t="shared" si="45"/>
        <v>0</v>
      </c>
      <c r="T281" s="62">
        <f t="shared" si="46"/>
        <v>0</v>
      </c>
    </row>
    <row r="282" spans="1:20">
      <c r="F282" s="57"/>
      <c r="G282" s="58">
        <f>VLOOKUP(S282,TABELA!B$1:O$202,14)</f>
        <v>0</v>
      </c>
      <c r="H282" s="57"/>
      <c r="I282" s="58">
        <f>VLOOKUP(H282,TABELA!J$1:O$202,6)</f>
        <v>0</v>
      </c>
      <c r="J282" s="57"/>
      <c r="K282" s="58">
        <f>VLOOKUP(J282,TABELA!H$1:O$202,8)</f>
        <v>0</v>
      </c>
      <c r="L282" s="57"/>
      <c r="M282" s="58">
        <f>VLOOKUP(L282,TABELA!N$1:O$202,2)</f>
        <v>0</v>
      </c>
      <c r="N282" s="57"/>
      <c r="O282" s="58">
        <f>VLOOKUP(T282,TABELA!E$1:O$202,11)</f>
        <v>0</v>
      </c>
      <c r="P282" s="59">
        <f t="shared" ref="P282:P287" si="50">G282+I282+K282+M282+O282</f>
        <v>0</v>
      </c>
      <c r="R282" s="60">
        <v>281</v>
      </c>
      <c r="S282" s="56">
        <f t="shared" si="45"/>
        <v>0</v>
      </c>
      <c r="T282" s="56">
        <f t="shared" si="46"/>
        <v>0</v>
      </c>
    </row>
    <row r="283" spans="1:20">
      <c r="F283" s="57"/>
      <c r="G283" s="58">
        <f>VLOOKUP(S283,TABELA!B$1:O$202,14)</f>
        <v>0</v>
      </c>
      <c r="H283" s="57"/>
      <c r="I283" s="58">
        <f>VLOOKUP(H283,TABELA!J$1:O$202,6)</f>
        <v>0</v>
      </c>
      <c r="J283" s="57"/>
      <c r="K283" s="58">
        <f>VLOOKUP(J283,TABELA!H$1:O$202,8)</f>
        <v>0</v>
      </c>
      <c r="L283" s="57"/>
      <c r="M283" s="58">
        <f>VLOOKUP(L283,TABELA!N$1:O$202,2)</f>
        <v>0</v>
      </c>
      <c r="N283" s="57"/>
      <c r="O283" s="58">
        <f>VLOOKUP(T283,TABELA!E$1:O$202,11)</f>
        <v>0</v>
      </c>
      <c r="P283" s="59">
        <f t="shared" si="50"/>
        <v>0</v>
      </c>
      <c r="R283" s="60">
        <v>282</v>
      </c>
      <c r="S283" s="56">
        <f t="shared" si="45"/>
        <v>0</v>
      </c>
      <c r="T283" s="56">
        <f t="shared" si="46"/>
        <v>0</v>
      </c>
    </row>
    <row r="284" spans="1:20">
      <c r="F284" s="57"/>
      <c r="G284" s="58">
        <f>VLOOKUP(S284,TABELA!B$1:O$202,14)</f>
        <v>0</v>
      </c>
      <c r="H284" s="57"/>
      <c r="I284" s="58">
        <f>VLOOKUP(H284,TABELA!J$1:O$202,6)</f>
        <v>0</v>
      </c>
      <c r="J284" s="57"/>
      <c r="K284" s="58">
        <f>VLOOKUP(J284,TABELA!H$1:O$202,8)</f>
        <v>0</v>
      </c>
      <c r="L284" s="57"/>
      <c r="M284" s="58">
        <f>VLOOKUP(L284,TABELA!N$1:O$202,2)</f>
        <v>0</v>
      </c>
      <c r="N284" s="57"/>
      <c r="O284" s="58">
        <f>VLOOKUP(T284,TABELA!E$1:O$202,11)</f>
        <v>0</v>
      </c>
      <c r="P284" s="59">
        <f t="shared" si="50"/>
        <v>0</v>
      </c>
      <c r="R284" s="60">
        <v>283</v>
      </c>
      <c r="S284" s="56">
        <f t="shared" si="45"/>
        <v>0</v>
      </c>
      <c r="T284" s="56">
        <f t="shared" si="46"/>
        <v>0</v>
      </c>
    </row>
    <row r="285" spans="1:20">
      <c r="F285" s="57"/>
      <c r="G285" s="58">
        <f>VLOOKUP(S285,TABELA!B$1:O$202,14)</f>
        <v>0</v>
      </c>
      <c r="H285" s="57"/>
      <c r="I285" s="58">
        <f>VLOOKUP(H285,TABELA!J$1:O$202,6)</f>
        <v>0</v>
      </c>
      <c r="J285" s="57"/>
      <c r="K285" s="58">
        <f>VLOOKUP(J285,TABELA!H$1:O$202,8)</f>
        <v>0</v>
      </c>
      <c r="L285" s="57"/>
      <c r="M285" s="58">
        <f>VLOOKUP(L285,TABELA!N$1:O$202,2)</f>
        <v>0</v>
      </c>
      <c r="N285" s="57"/>
      <c r="O285" s="58">
        <f>VLOOKUP(T285,TABELA!E$1:O$202,11)</f>
        <v>0</v>
      </c>
      <c r="P285" s="59">
        <f t="shared" si="50"/>
        <v>0</v>
      </c>
      <c r="R285" s="60">
        <v>284</v>
      </c>
      <c r="S285" s="56">
        <f t="shared" si="45"/>
        <v>0</v>
      </c>
      <c r="T285" s="56">
        <f t="shared" si="46"/>
        <v>0</v>
      </c>
    </row>
    <row r="286" spans="1:20">
      <c r="F286" s="57"/>
      <c r="G286" s="58">
        <f>VLOOKUP(S286,TABELA!B$1:O$202,14)</f>
        <v>0</v>
      </c>
      <c r="H286" s="57"/>
      <c r="I286" s="58">
        <f>VLOOKUP(H286,TABELA!J$1:O$202,6)</f>
        <v>0</v>
      </c>
      <c r="J286" s="57"/>
      <c r="K286" s="58">
        <f>VLOOKUP(J286,TABELA!H$1:O$202,8)</f>
        <v>0</v>
      </c>
      <c r="L286" s="57"/>
      <c r="M286" s="58">
        <f>VLOOKUP(L286,TABELA!N$1:O$202,2)</f>
        <v>0</v>
      </c>
      <c r="N286" s="57"/>
      <c r="O286" s="58">
        <f>VLOOKUP(T286,TABELA!E$1:O$202,11)</f>
        <v>0</v>
      </c>
      <c r="P286" s="59">
        <f t="shared" si="50"/>
        <v>0</v>
      </c>
      <c r="R286" s="60">
        <v>285</v>
      </c>
      <c r="S286" s="56">
        <f t="shared" si="45"/>
        <v>0</v>
      </c>
      <c r="T286" s="56">
        <f t="shared" si="46"/>
        <v>0</v>
      </c>
    </row>
    <row r="287" spans="1:20">
      <c r="F287" s="57"/>
      <c r="G287" s="58">
        <f>VLOOKUP(S287,TABELA!B$1:O$202,14)</f>
        <v>0</v>
      </c>
      <c r="H287" s="57"/>
      <c r="I287" s="58">
        <f>VLOOKUP(H287,TABELA!J$1:O$202,6)</f>
        <v>0</v>
      </c>
      <c r="J287" s="57"/>
      <c r="K287" s="58">
        <f>VLOOKUP(J287,TABELA!H$1:O$202,8)</f>
        <v>0</v>
      </c>
      <c r="L287" s="57"/>
      <c r="M287" s="58">
        <f>VLOOKUP(L287,TABELA!N$1:O$202,2)</f>
        <v>0</v>
      </c>
      <c r="N287" s="57"/>
      <c r="O287" s="58">
        <f>VLOOKUP(T287,TABELA!E$1:O$202,11)</f>
        <v>0</v>
      </c>
      <c r="P287" s="59">
        <f t="shared" si="50"/>
        <v>0</v>
      </c>
      <c r="R287" s="60">
        <v>286</v>
      </c>
      <c r="S287" s="56">
        <f t="shared" si="45"/>
        <v>0</v>
      </c>
      <c r="T287" s="56">
        <f t="shared" si="46"/>
        <v>0</v>
      </c>
    </row>
    <row r="288" spans="1:20" s="62" customFormat="1">
      <c r="A288" s="61"/>
      <c r="B288" s="76"/>
      <c r="C288" s="79"/>
      <c r="D288" s="76"/>
      <c r="E288" s="76"/>
      <c r="F288" s="63"/>
      <c r="G288" s="58">
        <f>VLOOKUP(S288,TABELA!B$1:O$202,14)</f>
        <v>0</v>
      </c>
      <c r="H288" s="63"/>
      <c r="I288" s="58">
        <f>VLOOKUP(H288,TABELA!J$1:O$202,6)</f>
        <v>0</v>
      </c>
      <c r="J288" s="63"/>
      <c r="K288" s="58">
        <f>VLOOKUP(J288,TABELA!H$1:O$202,8)</f>
        <v>0</v>
      </c>
      <c r="L288" s="63"/>
      <c r="M288" s="58">
        <f>VLOOKUP(L288,TABELA!N$1:O$202,2)</f>
        <v>0</v>
      </c>
      <c r="N288" s="63"/>
      <c r="O288" s="58">
        <f>VLOOKUP(T288,TABELA!E$1:O$202,11)</f>
        <v>0</v>
      </c>
      <c r="P288" s="64"/>
      <c r="Q288" s="64">
        <f>LARGE(P282:P287,1)+LARGE(P282:P287,2)+LARGE(P282:P287,3)+LARGE(P282:P287,4)+LARGE(P282:P287,5)</f>
        <v>0</v>
      </c>
      <c r="R288" s="60">
        <v>287</v>
      </c>
      <c r="S288" s="62">
        <f t="shared" si="45"/>
        <v>0</v>
      </c>
      <c r="T288" s="62">
        <f t="shared" si="46"/>
        <v>0</v>
      </c>
    </row>
  </sheetData>
  <autoFilter ref="A1:R288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0"/>
  <sheetViews>
    <sheetView tabSelected="1" workbookViewId="0">
      <selection activeCell="D17" sqref="D17"/>
    </sheetView>
  </sheetViews>
  <sheetFormatPr defaultRowHeight="12.75"/>
  <cols>
    <col min="1" max="1" width="33.7109375" customWidth="1"/>
    <col min="3" max="3" width="27.85546875" style="11" customWidth="1"/>
    <col min="4" max="4" width="9.140625" style="27"/>
    <col min="5" max="5" width="40.140625" customWidth="1"/>
    <col min="15" max="15" width="9.140625" style="27"/>
    <col min="17" max="18" width="9.140625" style="27"/>
    <col min="20" max="20" width="11" customWidth="1"/>
  </cols>
  <sheetData>
    <row r="1" spans="1:21">
      <c r="A1" s="30"/>
      <c r="B1" s="30"/>
      <c r="C1" s="41"/>
      <c r="D1" s="31"/>
      <c r="E1" s="30"/>
    </row>
    <row r="2" spans="1:21" ht="20.25">
      <c r="A2" s="30"/>
      <c r="B2" s="44"/>
      <c r="C2" s="67" t="s">
        <v>9</v>
      </c>
      <c r="D2" s="46"/>
      <c r="E2" s="30"/>
    </row>
    <row r="3" spans="1:21">
      <c r="A3" s="30"/>
      <c r="B3" s="44"/>
      <c r="C3" s="48" t="s">
        <v>14</v>
      </c>
      <c r="D3" s="46"/>
      <c r="E3" s="30"/>
    </row>
    <row r="4" spans="1:21">
      <c r="A4" s="30"/>
      <c r="B4" s="68">
        <v>1</v>
      </c>
      <c r="C4" s="69" t="str">
        <f>VLOOKUP(D4,O$4:P$43,2,FALSE)</f>
        <v>SP 2 Luboń</v>
      </c>
      <c r="D4" s="70">
        <f>LARGE(O$4:O$44,U4)</f>
        <v>1073.0000023</v>
      </c>
      <c r="E4" s="30"/>
      <c r="O4" s="27">
        <f>S4+T4</f>
        <v>981.000001</v>
      </c>
      <c r="P4" t="str">
        <f>PROTOKOŁY!D8</f>
        <v>Puszczykowo1.</v>
      </c>
      <c r="S4">
        <f>PROTOKOŁY!Q8</f>
        <v>981</v>
      </c>
      <c r="T4">
        <v>9.9999999999999995E-7</v>
      </c>
      <c r="U4" s="12">
        <v>1</v>
      </c>
    </row>
    <row r="5" spans="1:21">
      <c r="A5" s="30"/>
      <c r="B5" s="68">
        <v>2</v>
      </c>
      <c r="C5" s="69" t="str">
        <f t="shared" ref="C5:C43" si="0">VLOOKUP(D5,O$4:P$43,2,FALSE)</f>
        <v>SP Stęszew</v>
      </c>
      <c r="D5" s="70">
        <f t="shared" ref="D5:D43" si="1">LARGE(O$4:O$44,U5)</f>
        <v>1046.0000015999999</v>
      </c>
      <c r="E5" s="30"/>
      <c r="O5" s="27">
        <f t="shared" ref="O5:O43" si="2">S5+T5</f>
        <v>942.00000109999996</v>
      </c>
      <c r="P5" t="str">
        <f>PROTOKOŁY!D15</f>
        <v>Puszczykowo2.</v>
      </c>
      <c r="S5">
        <f>PROTOKOŁY!Q15</f>
        <v>942</v>
      </c>
      <c r="T5">
        <v>1.1000000000000001E-6</v>
      </c>
      <c r="U5" s="12">
        <v>2</v>
      </c>
    </row>
    <row r="6" spans="1:21">
      <c r="A6" s="30"/>
      <c r="B6" s="68">
        <v>3</v>
      </c>
      <c r="C6" s="69" t="str">
        <f t="shared" si="0"/>
        <v>Puszczykowo1.</v>
      </c>
      <c r="D6" s="70">
        <f t="shared" si="1"/>
        <v>981.000001</v>
      </c>
      <c r="E6" s="30"/>
      <c r="O6" s="27">
        <f t="shared" si="2"/>
        <v>747.00000120000004</v>
      </c>
      <c r="P6" t="str">
        <f>PROTOKOŁY!D22</f>
        <v>SP 1 Kórnik</v>
      </c>
      <c r="S6">
        <f>PROTOKOŁY!Q22</f>
        <v>747</v>
      </c>
      <c r="T6">
        <v>1.1999999999999999E-6</v>
      </c>
      <c r="U6" s="12">
        <v>3</v>
      </c>
    </row>
    <row r="7" spans="1:21">
      <c r="A7" s="30"/>
      <c r="B7" s="68">
        <v>4</v>
      </c>
      <c r="C7" s="69" t="str">
        <f t="shared" si="0"/>
        <v>SP Przeźmierowo</v>
      </c>
      <c r="D7" s="70">
        <f t="shared" si="1"/>
        <v>946.00000179999995</v>
      </c>
      <c r="E7" s="30"/>
      <c r="O7" s="27">
        <f t="shared" si="2"/>
        <v>781.00000130000001</v>
      </c>
      <c r="P7" t="str">
        <f>PROTOKOŁY!D29</f>
        <v>SP Radzewo</v>
      </c>
      <c r="S7">
        <f>PROTOKOŁY!Q29</f>
        <v>781</v>
      </c>
      <c r="T7">
        <v>1.2999999999999998E-6</v>
      </c>
      <c r="U7" s="12">
        <v>4</v>
      </c>
    </row>
    <row r="8" spans="1:21">
      <c r="A8" s="30"/>
      <c r="B8" s="68">
        <v>5</v>
      </c>
      <c r="C8" s="69" t="str">
        <f t="shared" si="0"/>
        <v>Puszczykowo2.</v>
      </c>
      <c r="D8" s="70">
        <f t="shared" si="1"/>
        <v>942.00000109999996</v>
      </c>
      <c r="E8" s="30"/>
      <c r="O8" s="27">
        <f t="shared" si="2"/>
        <v>872.00000139999997</v>
      </c>
      <c r="P8" t="str">
        <f>PROTOKOŁY!D36</f>
        <v>SP Pecna</v>
      </c>
      <c r="S8">
        <f>PROTOKOŁY!Q36</f>
        <v>872</v>
      </c>
      <c r="T8">
        <v>1.3999999999999999E-6</v>
      </c>
      <c r="U8" s="12">
        <v>5</v>
      </c>
    </row>
    <row r="9" spans="1:21">
      <c r="A9" s="30"/>
      <c r="B9" s="68">
        <v>6</v>
      </c>
      <c r="C9" s="69" t="str">
        <f t="shared" si="0"/>
        <v>SP 1 Mosina</v>
      </c>
      <c r="D9" s="70">
        <f t="shared" si="1"/>
        <v>937.00000150000005</v>
      </c>
      <c r="E9" s="30"/>
      <c r="O9" s="27">
        <f t="shared" si="2"/>
        <v>937.00000150000005</v>
      </c>
      <c r="P9" t="str">
        <f>PROTOKOŁY!D43</f>
        <v>SP 1 Mosina</v>
      </c>
      <c r="S9">
        <f>PROTOKOŁY!Q43</f>
        <v>937</v>
      </c>
      <c r="T9">
        <v>1.5E-6</v>
      </c>
      <c r="U9" s="12">
        <v>6</v>
      </c>
    </row>
    <row r="10" spans="1:21">
      <c r="A10" s="30"/>
      <c r="B10" s="68">
        <v>7</v>
      </c>
      <c r="C10" s="69" t="str">
        <f t="shared" si="0"/>
        <v>SP 1 Luboń</v>
      </c>
      <c r="D10" s="70">
        <f t="shared" si="1"/>
        <v>936.00000190000003</v>
      </c>
      <c r="E10" s="30"/>
      <c r="O10" s="27">
        <f t="shared" si="2"/>
        <v>1046.0000015999999</v>
      </c>
      <c r="P10" t="str">
        <f>PROTOKOŁY!D50</f>
        <v>SP Stęszew</v>
      </c>
      <c r="S10">
        <f>PROTOKOŁY!Q50</f>
        <v>1046</v>
      </c>
      <c r="T10">
        <v>1.5999999999999999E-6</v>
      </c>
      <c r="U10" s="12">
        <v>7</v>
      </c>
    </row>
    <row r="11" spans="1:21">
      <c r="A11" s="30"/>
      <c r="B11" s="68">
        <v>8</v>
      </c>
      <c r="C11" s="69" t="str">
        <f t="shared" si="0"/>
        <v>SP Lusowo</v>
      </c>
      <c r="D11" s="70">
        <f t="shared" si="1"/>
        <v>928.00000169999998</v>
      </c>
      <c r="E11" s="30"/>
      <c r="O11" s="27">
        <f t="shared" si="2"/>
        <v>928.00000169999998</v>
      </c>
      <c r="P11" t="str">
        <f>PROTOKOŁY!D57</f>
        <v>SP Lusowo</v>
      </c>
      <c r="S11">
        <f>PROTOKOŁY!Q57</f>
        <v>928</v>
      </c>
      <c r="T11">
        <v>1.6999999999999998E-6</v>
      </c>
      <c r="U11" s="12">
        <v>8</v>
      </c>
    </row>
    <row r="12" spans="1:21">
      <c r="A12" s="30"/>
      <c r="B12" s="68">
        <v>9</v>
      </c>
      <c r="C12" s="69" t="str">
        <f t="shared" si="0"/>
        <v>SP Białężyn</v>
      </c>
      <c r="D12" s="70">
        <f t="shared" si="1"/>
        <v>920.00000220000004</v>
      </c>
      <c r="E12" s="30"/>
      <c r="O12" s="27">
        <f t="shared" si="2"/>
        <v>946.00000179999995</v>
      </c>
      <c r="P12" t="str">
        <f>PROTOKOŁY!D64</f>
        <v>SP Przeźmierowo</v>
      </c>
      <c r="S12">
        <f>PROTOKOŁY!Q64</f>
        <v>946</v>
      </c>
      <c r="T12">
        <v>1.7999999999999999E-6</v>
      </c>
      <c r="U12" s="12">
        <v>9</v>
      </c>
    </row>
    <row r="13" spans="1:21">
      <c r="A13" s="30"/>
      <c r="B13" s="68">
        <v>10</v>
      </c>
      <c r="C13" s="69" t="str">
        <f t="shared" si="0"/>
        <v>SP Suchy Las</v>
      </c>
      <c r="D13" s="70">
        <f t="shared" si="1"/>
        <v>916.00000209999996</v>
      </c>
      <c r="E13" s="30"/>
      <c r="O13" s="27">
        <f t="shared" si="2"/>
        <v>936.00000190000003</v>
      </c>
      <c r="P13" t="str">
        <f>PROTOKOŁY!D71</f>
        <v>SP 1 Luboń</v>
      </c>
      <c r="S13">
        <f>PROTOKOŁY!Q71</f>
        <v>936</v>
      </c>
      <c r="T13">
        <v>1.9E-6</v>
      </c>
      <c r="U13" s="12">
        <v>10</v>
      </c>
    </row>
    <row r="14" spans="1:21">
      <c r="A14" s="30"/>
      <c r="B14" s="68">
        <v>11</v>
      </c>
      <c r="C14" s="69" t="str">
        <f t="shared" si="0"/>
        <v>SP Modrze</v>
      </c>
      <c r="D14" s="70">
        <f t="shared" si="1"/>
        <v>890.00000250000005</v>
      </c>
      <c r="E14" s="30"/>
      <c r="O14" s="27">
        <f t="shared" si="2"/>
        <v>685.00000199999999</v>
      </c>
      <c r="P14" t="str">
        <f>PROTOKOŁY!D78</f>
        <v>SP 5 Swarzędz</v>
      </c>
      <c r="S14">
        <f>PROTOKOŁY!Q78</f>
        <v>685</v>
      </c>
      <c r="T14">
        <v>1.9999999999999999E-6</v>
      </c>
      <c r="U14" s="12">
        <v>11</v>
      </c>
    </row>
    <row r="15" spans="1:21">
      <c r="A15" s="30"/>
      <c r="B15" s="68">
        <v>12</v>
      </c>
      <c r="C15" s="69" t="str">
        <f t="shared" si="0"/>
        <v>SP Pecna</v>
      </c>
      <c r="D15" s="70">
        <f t="shared" si="1"/>
        <v>872.00000139999997</v>
      </c>
      <c r="E15" s="30"/>
      <c r="O15" s="27">
        <f t="shared" si="2"/>
        <v>916.00000209999996</v>
      </c>
      <c r="P15" t="str">
        <f>PROTOKOŁY!D85</f>
        <v>SP Suchy Las</v>
      </c>
      <c r="S15">
        <f>PROTOKOŁY!Q85</f>
        <v>916</v>
      </c>
      <c r="T15">
        <v>2.1000000000000002E-6</v>
      </c>
      <c r="U15" s="12">
        <v>12</v>
      </c>
    </row>
    <row r="16" spans="1:21">
      <c r="A16" s="30"/>
      <c r="B16" s="68">
        <v>13</v>
      </c>
      <c r="C16" s="69" t="str">
        <f t="shared" si="0"/>
        <v>SP Kostrzyn</v>
      </c>
      <c r="D16" s="70">
        <f t="shared" si="1"/>
        <v>866.00000269999998</v>
      </c>
      <c r="E16" s="30"/>
      <c r="O16" s="27">
        <f t="shared" si="2"/>
        <v>920.00000220000004</v>
      </c>
      <c r="P16" t="str">
        <f>PROTOKOŁY!D92</f>
        <v>SP Białężyn</v>
      </c>
      <c r="S16">
        <f>PROTOKOŁY!Q92</f>
        <v>920</v>
      </c>
      <c r="T16">
        <v>2.2000000000000001E-6</v>
      </c>
      <c r="U16" s="12">
        <v>13</v>
      </c>
    </row>
    <row r="17" spans="1:21">
      <c r="A17" s="30"/>
      <c r="B17" s="68">
        <v>14</v>
      </c>
      <c r="C17" s="69" t="str">
        <f t="shared" si="0"/>
        <v>SP Radzewo</v>
      </c>
      <c r="D17" s="70">
        <f t="shared" si="1"/>
        <v>781.00000130000001</v>
      </c>
      <c r="E17" s="30"/>
      <c r="O17" s="27">
        <f t="shared" si="2"/>
        <v>1073.0000023</v>
      </c>
      <c r="P17" t="str">
        <f>PROTOKOŁY!D99</f>
        <v>SP 2 Luboń</v>
      </c>
      <c r="S17">
        <f>PROTOKOŁY!Q99</f>
        <v>1073</v>
      </c>
      <c r="T17">
        <v>2.3E-6</v>
      </c>
      <c r="U17" s="12">
        <v>14</v>
      </c>
    </row>
    <row r="18" spans="1:21">
      <c r="A18" s="30"/>
      <c r="B18" s="68">
        <v>15</v>
      </c>
      <c r="C18" s="69" t="str">
        <f t="shared" si="0"/>
        <v>SP 1 Kórnik</v>
      </c>
      <c r="D18" s="70">
        <f t="shared" si="1"/>
        <v>747.00000120000004</v>
      </c>
      <c r="E18" s="30"/>
      <c r="O18" s="27">
        <f t="shared" si="2"/>
        <v>473.00000240000003</v>
      </c>
      <c r="P18" t="str">
        <f>PROTOKOŁY!D106</f>
        <v>SP Rokietnica</v>
      </c>
      <c r="S18">
        <f>PROTOKOŁY!Q106</f>
        <v>473</v>
      </c>
      <c r="T18">
        <v>2.3999999999999999E-6</v>
      </c>
      <c r="U18" s="12">
        <v>15</v>
      </c>
    </row>
    <row r="19" spans="1:21">
      <c r="A19" s="30"/>
      <c r="B19" s="68">
        <v>16</v>
      </c>
      <c r="C19" s="69" t="str">
        <f t="shared" si="0"/>
        <v>SP 5 Swarzędz</v>
      </c>
      <c r="D19" s="70">
        <f t="shared" si="1"/>
        <v>685.00000199999999</v>
      </c>
      <c r="E19" s="30"/>
      <c r="O19" s="27">
        <f t="shared" si="2"/>
        <v>890.00000250000005</v>
      </c>
      <c r="P19" t="str">
        <f>PROTOKOŁY!D113</f>
        <v>SP Modrze</v>
      </c>
      <c r="S19">
        <f>PROTOKOŁY!Q113</f>
        <v>890</v>
      </c>
      <c r="T19">
        <v>2.4999999999999998E-6</v>
      </c>
      <c r="U19" s="12">
        <v>16</v>
      </c>
    </row>
    <row r="20" spans="1:21">
      <c r="A20" s="30"/>
      <c r="B20" s="68">
        <v>17</v>
      </c>
      <c r="C20" s="69" t="str">
        <f t="shared" si="0"/>
        <v>SP Kobylnica</v>
      </c>
      <c r="D20" s="70">
        <f t="shared" si="1"/>
        <v>615.00000279999995</v>
      </c>
      <c r="E20" s="30"/>
      <c r="O20" s="27">
        <f t="shared" si="2"/>
        <v>2.5999999999999997E-6</v>
      </c>
      <c r="P20" t="str">
        <f>PROTOKOŁY!D120</f>
        <v>SP Dąbrowa</v>
      </c>
      <c r="S20">
        <f>PROTOKOŁY!Q120</f>
        <v>0</v>
      </c>
      <c r="T20">
        <v>2.5999999999999997E-6</v>
      </c>
      <c r="U20" s="12">
        <v>17</v>
      </c>
    </row>
    <row r="21" spans="1:21">
      <c r="A21" s="30"/>
      <c r="B21" s="68">
        <v>18</v>
      </c>
      <c r="C21" s="69" t="str">
        <f t="shared" si="0"/>
        <v>SP Rokietnica</v>
      </c>
      <c r="D21" s="70">
        <f t="shared" si="1"/>
        <v>473.00000240000003</v>
      </c>
      <c r="E21" s="30"/>
      <c r="O21" s="27">
        <f t="shared" si="2"/>
        <v>866.00000269999998</v>
      </c>
      <c r="P21" t="str">
        <f>PROTOKOŁY!D127</f>
        <v>SP Kostrzyn</v>
      </c>
      <c r="S21">
        <f>PROTOKOŁY!Q127</f>
        <v>866</v>
      </c>
      <c r="T21">
        <v>2.6999999999999996E-6</v>
      </c>
      <c r="U21" s="12">
        <v>18</v>
      </c>
    </row>
    <row r="22" spans="1:21">
      <c r="A22" s="30"/>
      <c r="B22" s="68">
        <v>19</v>
      </c>
      <c r="C22" s="69">
        <f t="shared" si="0"/>
        <v>0</v>
      </c>
      <c r="D22" s="70">
        <f t="shared" si="1"/>
        <v>4.8999999999999997E-6</v>
      </c>
      <c r="E22" s="30"/>
      <c r="O22" s="27">
        <f t="shared" si="2"/>
        <v>615.00000279999995</v>
      </c>
      <c r="P22" t="str">
        <f>PROTOKOŁY!D134</f>
        <v>SP Kobylnica</v>
      </c>
      <c r="S22">
        <f>PROTOKOŁY!Q134</f>
        <v>615</v>
      </c>
      <c r="T22">
        <v>2.7999999999999999E-6</v>
      </c>
      <c r="U22" s="12">
        <v>19</v>
      </c>
    </row>
    <row r="23" spans="1:21">
      <c r="A23" s="30"/>
      <c r="B23" s="68">
        <v>20</v>
      </c>
      <c r="C23" s="69">
        <f t="shared" si="0"/>
        <v>0</v>
      </c>
      <c r="D23" s="70">
        <f t="shared" si="1"/>
        <v>4.7999999999999998E-6</v>
      </c>
      <c r="E23" s="30"/>
      <c r="O23" s="27">
        <f t="shared" si="2"/>
        <v>2.9000000000000002E-6</v>
      </c>
      <c r="P23">
        <f>PROTOKOŁY!D141</f>
        <v>0</v>
      </c>
      <c r="S23">
        <f>PROTOKOŁY!Q141</f>
        <v>0</v>
      </c>
      <c r="T23">
        <v>2.9000000000000002E-6</v>
      </c>
      <c r="U23" s="12">
        <v>20</v>
      </c>
    </row>
    <row r="24" spans="1:21">
      <c r="A24" s="30"/>
      <c r="B24" s="68">
        <v>21</v>
      </c>
      <c r="C24" s="69">
        <f t="shared" si="0"/>
        <v>0</v>
      </c>
      <c r="D24" s="70">
        <f t="shared" si="1"/>
        <v>4.6999999999999999E-6</v>
      </c>
      <c r="E24" s="30"/>
      <c r="O24" s="27">
        <f t="shared" si="2"/>
        <v>3.0000000000000001E-6</v>
      </c>
      <c r="P24">
        <f>PROTOKOŁY!D148</f>
        <v>0</v>
      </c>
      <c r="S24">
        <f>PROTOKOŁY!Q148</f>
        <v>0</v>
      </c>
      <c r="T24">
        <v>3.0000000000000001E-6</v>
      </c>
      <c r="U24" s="12">
        <v>21</v>
      </c>
    </row>
    <row r="25" spans="1:21">
      <c r="A25" s="30"/>
      <c r="B25" s="68">
        <v>22</v>
      </c>
      <c r="C25" s="69">
        <f t="shared" si="0"/>
        <v>0</v>
      </c>
      <c r="D25" s="70">
        <f t="shared" si="1"/>
        <v>4.6E-6</v>
      </c>
      <c r="E25" s="30"/>
      <c r="O25" s="27">
        <f t="shared" si="2"/>
        <v>3.1E-6</v>
      </c>
      <c r="P25">
        <f>PROTOKOŁY!D155</f>
        <v>0</v>
      </c>
      <c r="S25">
        <f>PROTOKOŁY!Q155</f>
        <v>0</v>
      </c>
      <c r="T25">
        <v>3.1E-6</v>
      </c>
      <c r="U25" s="12">
        <v>22</v>
      </c>
    </row>
    <row r="26" spans="1:21">
      <c r="A26" s="30"/>
      <c r="B26" s="68">
        <v>23</v>
      </c>
      <c r="C26" s="69">
        <f t="shared" si="0"/>
        <v>0</v>
      </c>
      <c r="D26" s="70">
        <f t="shared" si="1"/>
        <v>4.5000000000000001E-6</v>
      </c>
      <c r="E26" s="30"/>
      <c r="O26" s="27">
        <f t="shared" si="2"/>
        <v>3.1999999999999999E-6</v>
      </c>
      <c r="P26">
        <f>PROTOKOŁY!D162</f>
        <v>0</v>
      </c>
      <c r="S26">
        <f>PROTOKOŁY!Q162</f>
        <v>0</v>
      </c>
      <c r="T26">
        <v>3.1999999999999999E-6</v>
      </c>
      <c r="U26" s="12">
        <v>23</v>
      </c>
    </row>
    <row r="27" spans="1:21">
      <c r="A27" s="30"/>
      <c r="B27" s="68">
        <v>24</v>
      </c>
      <c r="C27" s="69">
        <f t="shared" si="0"/>
        <v>0</v>
      </c>
      <c r="D27" s="70">
        <f t="shared" si="1"/>
        <v>4.3999999999999994E-6</v>
      </c>
      <c r="E27" s="30"/>
      <c r="O27" s="27">
        <f t="shared" si="2"/>
        <v>3.2999999999999997E-6</v>
      </c>
      <c r="P27">
        <f>PROTOKOŁY!D169</f>
        <v>0</v>
      </c>
      <c r="S27">
        <f>PROTOKOŁY!Q169</f>
        <v>0</v>
      </c>
      <c r="T27">
        <v>3.2999999999999997E-6</v>
      </c>
      <c r="U27" s="12">
        <v>24</v>
      </c>
    </row>
    <row r="28" spans="1:21">
      <c r="A28" s="30"/>
      <c r="B28" s="68">
        <v>25</v>
      </c>
      <c r="C28" s="69">
        <f t="shared" si="0"/>
        <v>0</v>
      </c>
      <c r="D28" s="70">
        <f t="shared" si="1"/>
        <v>4.2999999999999995E-6</v>
      </c>
      <c r="E28" s="30"/>
      <c r="O28" s="27">
        <f t="shared" si="2"/>
        <v>3.3999999999999996E-6</v>
      </c>
      <c r="P28">
        <f>PROTOKOŁY!D176</f>
        <v>0</v>
      </c>
      <c r="S28">
        <f>PROTOKOŁY!Q176</f>
        <v>0</v>
      </c>
      <c r="T28">
        <v>3.3999999999999996E-6</v>
      </c>
      <c r="U28" s="12">
        <v>25</v>
      </c>
    </row>
    <row r="29" spans="1:21">
      <c r="A29" s="30"/>
      <c r="B29" s="68">
        <v>26</v>
      </c>
      <c r="C29" s="69">
        <f t="shared" si="0"/>
        <v>0</v>
      </c>
      <c r="D29" s="70">
        <f t="shared" si="1"/>
        <v>4.1999999999999996E-6</v>
      </c>
      <c r="E29" s="30"/>
      <c r="O29" s="27">
        <f t="shared" si="2"/>
        <v>3.4999999999999995E-6</v>
      </c>
      <c r="P29">
        <f>PROTOKOŁY!D183</f>
        <v>0</v>
      </c>
      <c r="S29">
        <f>PROTOKOŁY!Q183</f>
        <v>0</v>
      </c>
      <c r="T29">
        <v>3.4999999999999995E-6</v>
      </c>
      <c r="U29" s="12">
        <v>26</v>
      </c>
    </row>
    <row r="30" spans="1:21">
      <c r="A30" s="30"/>
      <c r="B30" s="68">
        <v>27</v>
      </c>
      <c r="C30" s="69">
        <f t="shared" si="0"/>
        <v>0</v>
      </c>
      <c r="D30" s="70">
        <f t="shared" si="1"/>
        <v>4.0999999999999997E-6</v>
      </c>
      <c r="E30" s="30"/>
      <c r="O30" s="27">
        <f t="shared" si="2"/>
        <v>3.5999999999999994E-6</v>
      </c>
      <c r="P30">
        <f>PROTOKOŁY!D190</f>
        <v>0</v>
      </c>
      <c r="S30">
        <f>PROTOKOŁY!Q190</f>
        <v>0</v>
      </c>
      <c r="T30">
        <v>3.5999999999999994E-6</v>
      </c>
      <c r="U30" s="12">
        <v>27</v>
      </c>
    </row>
    <row r="31" spans="1:21">
      <c r="A31" s="30"/>
      <c r="B31" s="68">
        <v>28</v>
      </c>
      <c r="C31" s="69">
        <f t="shared" si="0"/>
        <v>0</v>
      </c>
      <c r="D31" s="70">
        <f t="shared" si="1"/>
        <v>3.9999999999999998E-6</v>
      </c>
      <c r="E31" s="30"/>
      <c r="O31" s="27">
        <f t="shared" si="2"/>
        <v>3.7000000000000002E-6</v>
      </c>
      <c r="P31">
        <f>PROTOKOŁY!D197</f>
        <v>0</v>
      </c>
      <c r="S31">
        <f>PROTOKOŁY!Q197</f>
        <v>0</v>
      </c>
      <c r="T31">
        <v>3.7000000000000002E-6</v>
      </c>
      <c r="U31" s="12">
        <v>28</v>
      </c>
    </row>
    <row r="32" spans="1:21">
      <c r="A32" s="30"/>
      <c r="B32" s="68">
        <v>29</v>
      </c>
      <c r="C32" s="69">
        <f t="shared" si="0"/>
        <v>0</v>
      </c>
      <c r="D32" s="70">
        <f t="shared" si="1"/>
        <v>3.8999999999999999E-6</v>
      </c>
      <c r="E32" s="30"/>
      <c r="O32" s="27">
        <f t="shared" si="2"/>
        <v>3.8E-6</v>
      </c>
      <c r="P32">
        <f>PROTOKOŁY!D204</f>
        <v>0</v>
      </c>
      <c r="S32">
        <f>PROTOKOŁY!Q204</f>
        <v>0</v>
      </c>
      <c r="T32">
        <v>3.8E-6</v>
      </c>
      <c r="U32" s="12">
        <v>29</v>
      </c>
    </row>
    <row r="33" spans="1:21">
      <c r="A33" s="30"/>
      <c r="B33" s="68">
        <v>30</v>
      </c>
      <c r="C33" s="69">
        <f t="shared" si="0"/>
        <v>0</v>
      </c>
      <c r="D33" s="70">
        <f t="shared" si="1"/>
        <v>3.8E-6</v>
      </c>
      <c r="E33" s="30"/>
      <c r="O33" s="27">
        <f t="shared" si="2"/>
        <v>3.8999999999999999E-6</v>
      </c>
      <c r="P33">
        <f>PROTOKOŁY!D211</f>
        <v>0</v>
      </c>
      <c r="S33">
        <f>PROTOKOŁY!Q211</f>
        <v>0</v>
      </c>
      <c r="T33">
        <v>3.8999999999999999E-6</v>
      </c>
      <c r="U33" s="12">
        <v>30</v>
      </c>
    </row>
    <row r="34" spans="1:21">
      <c r="A34" s="30"/>
      <c r="B34" s="68">
        <v>31</v>
      </c>
      <c r="C34" s="69">
        <f t="shared" si="0"/>
        <v>0</v>
      </c>
      <c r="D34" s="70">
        <f t="shared" si="1"/>
        <v>3.7000000000000002E-6</v>
      </c>
      <c r="E34" s="30"/>
      <c r="O34" s="27">
        <f t="shared" si="2"/>
        <v>3.9999999999999998E-6</v>
      </c>
      <c r="P34">
        <f>PROTOKOŁY!D218</f>
        <v>0</v>
      </c>
      <c r="S34">
        <f>PROTOKOŁY!Q218</f>
        <v>0</v>
      </c>
      <c r="T34">
        <v>3.9999999999999998E-6</v>
      </c>
      <c r="U34" s="12">
        <v>31</v>
      </c>
    </row>
    <row r="35" spans="1:21">
      <c r="A35" s="30"/>
      <c r="B35" s="68">
        <v>32</v>
      </c>
      <c r="C35" s="69">
        <f t="shared" si="0"/>
        <v>0</v>
      </c>
      <c r="D35" s="70">
        <f t="shared" si="1"/>
        <v>3.5999999999999994E-6</v>
      </c>
      <c r="E35" s="30"/>
      <c r="O35" s="27">
        <f t="shared" si="2"/>
        <v>4.0999999999999997E-6</v>
      </c>
      <c r="P35">
        <f>PROTOKOŁY!D225</f>
        <v>0</v>
      </c>
      <c r="S35">
        <f>PROTOKOŁY!Q225</f>
        <v>0</v>
      </c>
      <c r="T35">
        <v>4.0999999999999997E-6</v>
      </c>
      <c r="U35" s="12">
        <v>32</v>
      </c>
    </row>
    <row r="36" spans="1:21">
      <c r="A36" s="30"/>
      <c r="B36" s="68">
        <v>33</v>
      </c>
      <c r="C36" s="69">
        <f t="shared" si="0"/>
        <v>0</v>
      </c>
      <c r="D36" s="70">
        <f t="shared" si="1"/>
        <v>3.4999999999999995E-6</v>
      </c>
      <c r="E36" s="30"/>
      <c r="O36" s="27">
        <f t="shared" si="2"/>
        <v>4.1999999999999996E-6</v>
      </c>
      <c r="P36">
        <f>PROTOKOŁY!D232</f>
        <v>0</v>
      </c>
      <c r="S36">
        <f>PROTOKOŁY!Q232</f>
        <v>0</v>
      </c>
      <c r="T36">
        <v>4.1999999999999996E-6</v>
      </c>
      <c r="U36" s="12">
        <v>33</v>
      </c>
    </row>
    <row r="37" spans="1:21">
      <c r="A37" s="30"/>
      <c r="B37" s="68">
        <v>34</v>
      </c>
      <c r="C37" s="69">
        <f t="shared" si="0"/>
        <v>0</v>
      </c>
      <c r="D37" s="70">
        <f t="shared" si="1"/>
        <v>3.3999999999999996E-6</v>
      </c>
      <c r="E37" s="30"/>
      <c r="O37" s="27">
        <f t="shared" si="2"/>
        <v>4.2999999999999995E-6</v>
      </c>
      <c r="P37">
        <f>PROTOKOŁY!D239</f>
        <v>0</v>
      </c>
      <c r="S37">
        <f>PROTOKOŁY!Q239</f>
        <v>0</v>
      </c>
      <c r="T37">
        <v>4.2999999999999995E-6</v>
      </c>
      <c r="U37" s="12">
        <v>34</v>
      </c>
    </row>
    <row r="38" spans="1:21">
      <c r="A38" s="30"/>
      <c r="B38" s="68">
        <v>35</v>
      </c>
      <c r="C38" s="69">
        <f t="shared" si="0"/>
        <v>0</v>
      </c>
      <c r="D38" s="70">
        <f t="shared" si="1"/>
        <v>3.2999999999999997E-6</v>
      </c>
      <c r="E38" s="30"/>
      <c r="O38" s="27">
        <f t="shared" si="2"/>
        <v>4.3999999999999994E-6</v>
      </c>
      <c r="P38">
        <f>PROTOKOŁY!D246</f>
        <v>0</v>
      </c>
      <c r="S38">
        <f>PROTOKOŁY!Q246</f>
        <v>0</v>
      </c>
      <c r="T38">
        <v>4.3999999999999994E-6</v>
      </c>
      <c r="U38" s="12">
        <v>35</v>
      </c>
    </row>
    <row r="39" spans="1:21">
      <c r="A39" s="30"/>
      <c r="B39" s="68">
        <v>36</v>
      </c>
      <c r="C39" s="69">
        <f t="shared" si="0"/>
        <v>0</v>
      </c>
      <c r="D39" s="70">
        <f t="shared" si="1"/>
        <v>3.1999999999999999E-6</v>
      </c>
      <c r="E39" s="30"/>
      <c r="O39" s="27">
        <f t="shared" si="2"/>
        <v>4.5000000000000001E-6</v>
      </c>
      <c r="P39">
        <f>PROTOKOŁY!D253</f>
        <v>0</v>
      </c>
      <c r="S39">
        <f>PROTOKOŁY!Q253</f>
        <v>0</v>
      </c>
      <c r="T39">
        <v>4.5000000000000001E-6</v>
      </c>
      <c r="U39" s="12">
        <v>36</v>
      </c>
    </row>
    <row r="40" spans="1:21">
      <c r="A40" s="30"/>
      <c r="B40" s="68">
        <v>37</v>
      </c>
      <c r="C40" s="69">
        <f t="shared" si="0"/>
        <v>0</v>
      </c>
      <c r="D40" s="70">
        <f t="shared" si="1"/>
        <v>3.1E-6</v>
      </c>
      <c r="E40" s="30"/>
      <c r="O40" s="27">
        <f t="shared" si="2"/>
        <v>4.6E-6</v>
      </c>
      <c r="P40">
        <f>PROTOKOŁY!D260</f>
        <v>0</v>
      </c>
      <c r="S40">
        <f>PROTOKOŁY!Q260</f>
        <v>0</v>
      </c>
      <c r="T40">
        <v>4.6E-6</v>
      </c>
      <c r="U40" s="12">
        <v>37</v>
      </c>
    </row>
    <row r="41" spans="1:21">
      <c r="A41" s="30"/>
      <c r="B41" s="68">
        <v>38</v>
      </c>
      <c r="C41" s="69">
        <f t="shared" si="0"/>
        <v>0</v>
      </c>
      <c r="D41" s="70">
        <f t="shared" si="1"/>
        <v>3.0000000000000001E-6</v>
      </c>
      <c r="E41" s="30"/>
      <c r="O41" s="27">
        <f t="shared" si="2"/>
        <v>4.6999999999999999E-6</v>
      </c>
      <c r="P41">
        <f>PROTOKOŁY!D267</f>
        <v>0</v>
      </c>
      <c r="S41">
        <f>PROTOKOŁY!Q267</f>
        <v>0</v>
      </c>
      <c r="T41">
        <v>4.6999999999999999E-6</v>
      </c>
      <c r="U41" s="12">
        <v>38</v>
      </c>
    </row>
    <row r="42" spans="1:21">
      <c r="A42" s="30"/>
      <c r="B42" s="68">
        <v>39</v>
      </c>
      <c r="C42" s="69">
        <f t="shared" si="0"/>
        <v>0</v>
      </c>
      <c r="D42" s="70">
        <f t="shared" si="1"/>
        <v>2.9000000000000002E-6</v>
      </c>
      <c r="E42" s="30"/>
      <c r="O42" s="27">
        <f t="shared" si="2"/>
        <v>4.7999999999999998E-6</v>
      </c>
      <c r="P42">
        <f>PROTOKOŁY!D274</f>
        <v>0</v>
      </c>
      <c r="S42">
        <f>PROTOKOŁY!Q274</f>
        <v>0</v>
      </c>
      <c r="T42">
        <v>4.7999999999999998E-6</v>
      </c>
      <c r="U42" s="12">
        <v>39</v>
      </c>
    </row>
    <row r="43" spans="1:21">
      <c r="A43" s="30"/>
      <c r="B43" s="68">
        <v>40</v>
      </c>
      <c r="C43" s="69" t="str">
        <f t="shared" si="0"/>
        <v>SP Dąbrowa</v>
      </c>
      <c r="D43" s="70">
        <f t="shared" si="1"/>
        <v>2.5999999999999997E-6</v>
      </c>
      <c r="E43" s="30"/>
      <c r="O43" s="27">
        <f t="shared" si="2"/>
        <v>4.8999999999999997E-6</v>
      </c>
      <c r="P43">
        <f>PROTOKOŁY!D281</f>
        <v>0</v>
      </c>
      <c r="S43">
        <f>PROTOKOŁY!Q281</f>
        <v>0</v>
      </c>
      <c r="T43">
        <v>4.8999999999999997E-6</v>
      </c>
      <c r="U43" s="12">
        <v>40</v>
      </c>
    </row>
    <row r="44" spans="1:21">
      <c r="A44" s="30"/>
      <c r="B44" s="30"/>
      <c r="C44" s="41"/>
      <c r="D44" s="31"/>
      <c r="E44" s="30"/>
      <c r="T44">
        <v>4.9999999999999996E-6</v>
      </c>
    </row>
    <row r="45" spans="1:21">
      <c r="A45" s="30"/>
      <c r="B45" s="30"/>
      <c r="C45" s="41"/>
      <c r="D45" s="31"/>
      <c r="E45" s="30"/>
      <c r="T45">
        <v>5.0999999999999995E-6</v>
      </c>
    </row>
    <row r="46" spans="1:21">
      <c r="A46" s="30"/>
      <c r="B46" s="30"/>
      <c r="C46" s="41"/>
      <c r="D46" s="31"/>
      <c r="E46" s="30"/>
      <c r="T46">
        <v>5.1999999999999993E-6</v>
      </c>
    </row>
    <row r="47" spans="1:21">
      <c r="A47" s="30"/>
      <c r="B47" s="30"/>
      <c r="C47" s="41"/>
      <c r="D47" s="31"/>
      <c r="E47" s="30"/>
      <c r="T47">
        <v>5.2999999999999992E-6</v>
      </c>
    </row>
    <row r="48" spans="1:21">
      <c r="A48" s="30"/>
      <c r="B48" s="30"/>
      <c r="C48" s="41"/>
      <c r="D48" s="31"/>
      <c r="E48" s="30"/>
      <c r="T48">
        <v>5.4E-6</v>
      </c>
    </row>
    <row r="49" spans="1:20">
      <c r="A49" s="30"/>
      <c r="B49" s="30"/>
      <c r="C49" s="41"/>
      <c r="D49" s="31"/>
      <c r="E49" s="30"/>
      <c r="T49">
        <v>5.4999999999999999E-6</v>
      </c>
    </row>
    <row r="50" spans="1:20">
      <c r="A50" s="30"/>
      <c r="B50" s="30"/>
      <c r="C50" s="41"/>
      <c r="D50" s="31"/>
      <c r="E50" s="30"/>
      <c r="T50">
        <v>5.5999999999999997E-6</v>
      </c>
    </row>
    <row r="51" spans="1:20">
      <c r="A51" s="30"/>
      <c r="B51" s="30"/>
      <c r="C51" s="41"/>
      <c r="D51" s="31"/>
      <c r="E51" s="30"/>
      <c r="T51">
        <v>5.6999999999999996E-6</v>
      </c>
    </row>
    <row r="52" spans="1:20">
      <c r="A52" s="30"/>
      <c r="B52" s="30"/>
      <c r="C52" s="41"/>
      <c r="D52" s="31"/>
      <c r="E52" s="30"/>
      <c r="T52">
        <v>5.7999999999999995E-6</v>
      </c>
    </row>
    <row r="53" spans="1:20">
      <c r="A53" s="30"/>
      <c r="B53" s="30"/>
      <c r="C53" s="41"/>
      <c r="D53" s="31"/>
      <c r="E53" s="30"/>
      <c r="T53">
        <v>5.8999999999999994E-6</v>
      </c>
    </row>
    <row r="54" spans="1:20">
      <c r="A54" s="30"/>
      <c r="B54" s="30"/>
      <c r="C54" s="41"/>
      <c r="D54" s="31"/>
      <c r="E54" s="30"/>
      <c r="T54">
        <v>5.9999999999999993E-6</v>
      </c>
    </row>
    <row r="55" spans="1:20">
      <c r="A55" s="30"/>
      <c r="B55" s="30"/>
      <c r="C55" s="41"/>
      <c r="D55" s="31"/>
      <c r="E55" s="30"/>
      <c r="T55">
        <v>6.0999999999999992E-6</v>
      </c>
    </row>
    <row r="56" spans="1:20">
      <c r="A56" s="30"/>
      <c r="B56" s="30"/>
      <c r="C56" s="41"/>
      <c r="D56" s="31"/>
      <c r="E56" s="30"/>
      <c r="T56">
        <v>6.1999999999999991E-6</v>
      </c>
    </row>
    <row r="57" spans="1:20">
      <c r="A57" s="30"/>
      <c r="B57" s="30"/>
      <c r="C57" s="41"/>
      <c r="D57" s="31"/>
      <c r="E57" s="30"/>
      <c r="T57">
        <v>6.2999999999999998E-6</v>
      </c>
    </row>
    <row r="58" spans="1:20">
      <c r="A58" s="30"/>
      <c r="B58" s="30"/>
      <c r="C58" s="41"/>
      <c r="D58" s="31"/>
      <c r="E58" s="30"/>
      <c r="T58">
        <v>6.3999999999999997E-6</v>
      </c>
    </row>
    <row r="59" spans="1:20">
      <c r="A59" s="30"/>
      <c r="B59" s="30"/>
      <c r="C59" s="41"/>
      <c r="D59" s="31"/>
      <c r="E59" s="30"/>
      <c r="T59">
        <v>6.4999999999999996E-6</v>
      </c>
    </row>
    <row r="60" spans="1:20">
      <c r="A60" s="30"/>
      <c r="B60" s="30"/>
      <c r="C60" s="41"/>
      <c r="D60" s="31"/>
      <c r="E60" s="30"/>
      <c r="T60">
        <v>6.5999999999999995E-6</v>
      </c>
    </row>
    <row r="61" spans="1:20">
      <c r="A61" s="30"/>
      <c r="B61" s="30"/>
      <c r="C61" s="41"/>
      <c r="D61" s="31"/>
      <c r="E61" s="30"/>
      <c r="T61">
        <v>6.6999999999999994E-6</v>
      </c>
    </row>
    <row r="62" spans="1:20">
      <c r="A62" s="30"/>
      <c r="B62" s="30"/>
      <c r="C62" s="41"/>
      <c r="D62" s="31"/>
      <c r="E62" s="30"/>
      <c r="T62">
        <v>6.7999999999999993E-6</v>
      </c>
    </row>
    <row r="63" spans="1:20">
      <c r="A63" s="30"/>
      <c r="B63" s="30"/>
      <c r="C63" s="41"/>
      <c r="D63" s="31"/>
      <c r="E63" s="30"/>
      <c r="T63">
        <v>6.8999999999999992E-6</v>
      </c>
    </row>
    <row r="64" spans="1:20">
      <c r="A64" s="30"/>
      <c r="B64" s="30"/>
      <c r="C64" s="41"/>
      <c r="D64" s="31"/>
      <c r="E64" s="30"/>
      <c r="T64">
        <v>6.9999999999999999E-6</v>
      </c>
    </row>
    <row r="65" spans="1:20">
      <c r="A65" s="30"/>
      <c r="B65" s="30"/>
      <c r="C65" s="41"/>
      <c r="D65" s="31"/>
      <c r="E65" s="30"/>
      <c r="T65">
        <v>7.0999999999999998E-6</v>
      </c>
    </row>
    <row r="66" spans="1:20">
      <c r="T66">
        <v>7.1999999999999997E-6</v>
      </c>
    </row>
    <row r="67" spans="1:20">
      <c r="T67">
        <v>7.2999999999999996E-6</v>
      </c>
    </row>
    <row r="68" spans="1:20">
      <c r="T68">
        <v>7.3999999999999995E-6</v>
      </c>
    </row>
    <row r="69" spans="1:20">
      <c r="T69">
        <v>7.4999999999999993E-6</v>
      </c>
    </row>
    <row r="70" spans="1:20">
      <c r="T70">
        <v>7.5999999999999992E-6</v>
      </c>
    </row>
    <row r="71" spans="1:20">
      <c r="T71">
        <v>7.6999999999999991E-6</v>
      </c>
    </row>
    <row r="72" spans="1:20">
      <c r="T72">
        <v>7.7999999999999999E-6</v>
      </c>
    </row>
    <row r="73" spans="1:20">
      <c r="T73">
        <v>7.9000000000000006E-6</v>
      </c>
    </row>
    <row r="74" spans="1:20">
      <c r="T74">
        <v>7.9999999999999996E-6</v>
      </c>
    </row>
    <row r="75" spans="1:20">
      <c r="T75">
        <v>8.1000000000000004E-6</v>
      </c>
    </row>
    <row r="76" spans="1:20">
      <c r="T76">
        <v>8.1999999999999994E-6</v>
      </c>
    </row>
    <row r="77" spans="1:20">
      <c r="T77">
        <v>8.3000000000000002E-6</v>
      </c>
    </row>
    <row r="78" spans="1:20">
      <c r="T78">
        <v>8.3999999999999992E-6</v>
      </c>
    </row>
    <row r="79" spans="1:20">
      <c r="T79">
        <v>8.4999999999999999E-6</v>
      </c>
    </row>
    <row r="80" spans="1:20">
      <c r="T80">
        <v>8.6000000000000007E-6</v>
      </c>
    </row>
    <row r="81" spans="20:20">
      <c r="T81">
        <v>8.6999999999999997E-6</v>
      </c>
    </row>
    <row r="82" spans="20:20">
      <c r="T82">
        <v>8.8000000000000004E-6</v>
      </c>
    </row>
    <row r="83" spans="20:20">
      <c r="T83">
        <v>8.8999999999999995E-6</v>
      </c>
    </row>
    <row r="84" spans="20:20">
      <c r="T84">
        <v>9.0000000000000002E-6</v>
      </c>
    </row>
    <row r="85" spans="20:20">
      <c r="T85">
        <v>9.100000000000001E-6</v>
      </c>
    </row>
    <row r="86" spans="20:20">
      <c r="T86">
        <v>9.2E-6</v>
      </c>
    </row>
    <row r="87" spans="20:20">
      <c r="T87">
        <v>9.3000000000000007E-6</v>
      </c>
    </row>
    <row r="88" spans="20:20">
      <c r="T88">
        <v>9.3999999999999998E-6</v>
      </c>
    </row>
    <row r="89" spans="20:20">
      <c r="T89">
        <v>9.5000000000000005E-6</v>
      </c>
    </row>
    <row r="90" spans="20:20">
      <c r="T90">
        <v>9.5999999999999996E-6</v>
      </c>
    </row>
    <row r="91" spans="20:20">
      <c r="T91">
        <v>9.7000000000000003E-6</v>
      </c>
    </row>
    <row r="92" spans="20:20">
      <c r="T92">
        <v>9.800000000000001E-6</v>
      </c>
    </row>
    <row r="93" spans="20:20">
      <c r="T93">
        <v>9.9000000000000001E-6</v>
      </c>
    </row>
    <row r="94" spans="20:20">
      <c r="T94">
        <v>1.0000000000000001E-5</v>
      </c>
    </row>
    <row r="95" spans="20:20">
      <c r="T95">
        <v>1.01E-5</v>
      </c>
    </row>
    <row r="96" spans="20:20">
      <c r="T96">
        <v>1.0200000000000001E-5</v>
      </c>
    </row>
    <row r="97" spans="20:20">
      <c r="T97">
        <v>1.03E-5</v>
      </c>
    </row>
    <row r="98" spans="20:20">
      <c r="T98">
        <v>1.04E-5</v>
      </c>
    </row>
    <row r="99" spans="20:20">
      <c r="T99">
        <v>1.0499999999999999E-5</v>
      </c>
    </row>
    <row r="100" spans="20:20">
      <c r="T100">
        <v>1.06E-5</v>
      </c>
    </row>
    <row r="101" spans="20:20">
      <c r="T101">
        <v>1.0700000000000001E-5</v>
      </c>
    </row>
    <row r="102" spans="20:20">
      <c r="T102">
        <v>1.08E-5</v>
      </c>
    </row>
    <row r="103" spans="20:20">
      <c r="T103">
        <v>1.0900000000000001E-5</v>
      </c>
    </row>
    <row r="104" spans="20:20">
      <c r="T104">
        <v>1.1E-5</v>
      </c>
    </row>
    <row r="105" spans="20:20">
      <c r="T105">
        <v>1.11E-5</v>
      </c>
    </row>
    <row r="106" spans="20:20">
      <c r="T106">
        <v>1.1199999999999999E-5</v>
      </c>
    </row>
    <row r="107" spans="20:20">
      <c r="T107">
        <v>1.13E-5</v>
      </c>
    </row>
    <row r="108" spans="20:20">
      <c r="T108">
        <v>1.1399999999999999E-5</v>
      </c>
    </row>
    <row r="109" spans="20:20">
      <c r="T109">
        <v>1.15E-5</v>
      </c>
    </row>
    <row r="110" spans="20:20">
      <c r="T110">
        <v>1.1600000000000001E-5</v>
      </c>
    </row>
    <row r="111" spans="20:20">
      <c r="T111">
        <v>1.17E-5</v>
      </c>
    </row>
    <row r="112" spans="20:20">
      <c r="T112">
        <v>1.1800000000000001E-5</v>
      </c>
    </row>
    <row r="113" spans="20:20">
      <c r="T113">
        <v>1.19E-5</v>
      </c>
    </row>
    <row r="114" spans="20:20">
      <c r="T114">
        <v>1.2E-5</v>
      </c>
    </row>
    <row r="115" spans="20:20">
      <c r="T115">
        <v>1.2099999999999999E-5</v>
      </c>
    </row>
    <row r="116" spans="20:20">
      <c r="T116">
        <v>1.22E-5</v>
      </c>
    </row>
    <row r="117" spans="20:20">
      <c r="T117">
        <v>1.2300000000000001E-5</v>
      </c>
    </row>
    <row r="118" spans="20:20">
      <c r="T118">
        <v>1.24E-5</v>
      </c>
    </row>
    <row r="119" spans="20:20">
      <c r="T119">
        <v>1.2500000000000001E-5</v>
      </c>
    </row>
    <row r="120" spans="20:20">
      <c r="T120">
        <v>1.26E-5</v>
      </c>
    </row>
    <row r="121" spans="20:20">
      <c r="T121">
        <v>1.27E-5</v>
      </c>
    </row>
    <row r="122" spans="20:20">
      <c r="T122">
        <v>1.2799999999999999E-5</v>
      </c>
    </row>
    <row r="123" spans="20:20">
      <c r="T123">
        <v>1.29E-5</v>
      </c>
    </row>
    <row r="124" spans="20:20">
      <c r="T124">
        <v>1.3000000000000001E-5</v>
      </c>
    </row>
    <row r="125" spans="20:20">
      <c r="T125">
        <v>1.31E-5</v>
      </c>
    </row>
    <row r="126" spans="20:20">
      <c r="T126">
        <v>1.3200000000000001E-5</v>
      </c>
    </row>
    <row r="127" spans="20:20">
      <c r="T127">
        <v>1.33E-5</v>
      </c>
    </row>
    <row r="128" spans="20:20">
      <c r="T128">
        <v>1.34E-5</v>
      </c>
    </row>
    <row r="129" spans="20:20">
      <c r="T129">
        <v>1.3499999999999999E-5</v>
      </c>
    </row>
    <row r="130" spans="20:20">
      <c r="T130">
        <v>1.36E-5</v>
      </c>
    </row>
    <row r="131" spans="20:20">
      <c r="T131">
        <v>1.3699999999999999E-5</v>
      </c>
    </row>
    <row r="132" spans="20:20">
      <c r="T132">
        <v>1.38E-5</v>
      </c>
    </row>
    <row r="133" spans="20:20">
      <c r="T133">
        <v>1.3900000000000001E-5</v>
      </c>
    </row>
    <row r="134" spans="20:20">
      <c r="T134">
        <v>1.4E-5</v>
      </c>
    </row>
    <row r="135" spans="20:20">
      <c r="T135">
        <v>1.4100000000000001E-5</v>
      </c>
    </row>
    <row r="136" spans="20:20">
      <c r="T136">
        <v>1.42E-5</v>
      </c>
    </row>
    <row r="137" spans="20:20">
      <c r="T137">
        <v>1.43E-5</v>
      </c>
    </row>
    <row r="138" spans="20:20">
      <c r="T138">
        <v>1.4399999999999999E-5</v>
      </c>
    </row>
    <row r="139" spans="20:20">
      <c r="T139">
        <v>1.45E-5</v>
      </c>
    </row>
    <row r="140" spans="20:20">
      <c r="T140">
        <v>1.4599999999999999E-5</v>
      </c>
    </row>
    <row r="141" spans="20:20">
      <c r="T141">
        <v>1.47E-5</v>
      </c>
    </row>
    <row r="142" spans="20:20">
      <c r="T142">
        <v>1.4800000000000001E-5</v>
      </c>
    </row>
    <row r="143" spans="20:20">
      <c r="T143">
        <v>1.49E-5</v>
      </c>
    </row>
    <row r="144" spans="20:20">
      <c r="T144">
        <v>1.5E-5</v>
      </c>
    </row>
    <row r="145" spans="20:20">
      <c r="T145">
        <v>1.5099999999999999E-5</v>
      </c>
    </row>
    <row r="146" spans="20:20">
      <c r="T146">
        <v>1.52E-5</v>
      </c>
    </row>
    <row r="147" spans="20:20">
      <c r="T147">
        <v>1.5299999999999999E-5</v>
      </c>
    </row>
    <row r="148" spans="20:20">
      <c r="T148">
        <v>1.5399999999999998E-5</v>
      </c>
    </row>
    <row r="149" spans="20:20">
      <c r="T149">
        <v>1.5500000000000001E-5</v>
      </c>
    </row>
    <row r="150" spans="20:20">
      <c r="T150">
        <v>1.56E-5</v>
      </c>
    </row>
    <row r="151" spans="20:20">
      <c r="T151">
        <v>1.5699999999999999E-5</v>
      </c>
    </row>
    <row r="152" spans="20:20">
      <c r="T152">
        <v>1.5799999999999998E-5</v>
      </c>
    </row>
    <row r="153" spans="20:20">
      <c r="T153">
        <v>1.59E-5</v>
      </c>
    </row>
    <row r="154" spans="20:20">
      <c r="T154">
        <v>1.5999999999999999E-5</v>
      </c>
    </row>
    <row r="155" spans="20:20">
      <c r="T155">
        <v>1.6099999999999998E-5</v>
      </c>
    </row>
    <row r="156" spans="20:20">
      <c r="T156">
        <v>1.6200000000000001E-5</v>
      </c>
    </row>
    <row r="157" spans="20:20">
      <c r="T157">
        <v>1.63E-5</v>
      </c>
    </row>
    <row r="158" spans="20:20">
      <c r="T158">
        <v>1.6399999999999999E-5</v>
      </c>
    </row>
    <row r="159" spans="20:20">
      <c r="T159">
        <v>1.6500000000000001E-5</v>
      </c>
    </row>
    <row r="160" spans="20:20">
      <c r="T160">
        <v>1.66E-5</v>
      </c>
    </row>
    <row r="161" spans="20:20">
      <c r="T161">
        <v>1.6699999999999999E-5</v>
      </c>
    </row>
    <row r="162" spans="20:20">
      <c r="T162">
        <v>1.6799999999999998E-5</v>
      </c>
    </row>
    <row r="163" spans="20:20">
      <c r="T163">
        <v>1.6900000000000001E-5</v>
      </c>
    </row>
    <row r="164" spans="20:20">
      <c r="T164">
        <v>1.7E-5</v>
      </c>
    </row>
    <row r="165" spans="20:20">
      <c r="T165">
        <v>1.7099999999999999E-5</v>
      </c>
    </row>
    <row r="166" spans="20:20">
      <c r="T166">
        <v>1.7200000000000001E-5</v>
      </c>
    </row>
    <row r="167" spans="20:20">
      <c r="T167">
        <v>1.73E-5</v>
      </c>
    </row>
    <row r="168" spans="20:20">
      <c r="T168">
        <v>1.7399999999999999E-5</v>
      </c>
    </row>
    <row r="169" spans="20:20">
      <c r="T169">
        <v>1.7499999999999998E-5</v>
      </c>
    </row>
    <row r="170" spans="20:20">
      <c r="T170">
        <v>1.7600000000000001E-5</v>
      </c>
    </row>
    <row r="171" spans="20:20">
      <c r="T171">
        <v>1.77E-5</v>
      </c>
    </row>
    <row r="172" spans="20:20">
      <c r="T172">
        <v>1.7799999999999999E-5</v>
      </c>
    </row>
    <row r="173" spans="20:20">
      <c r="T173">
        <v>1.7900000000000001E-5</v>
      </c>
    </row>
    <row r="174" spans="20:20">
      <c r="T174">
        <v>1.8E-5</v>
      </c>
    </row>
    <row r="175" spans="20:20">
      <c r="T175">
        <v>1.8099999999999999E-5</v>
      </c>
    </row>
    <row r="176" spans="20:20">
      <c r="T176">
        <v>1.8199999999999999E-5</v>
      </c>
    </row>
    <row r="177" spans="20:20">
      <c r="T177">
        <v>1.8300000000000001E-5</v>
      </c>
    </row>
    <row r="178" spans="20:20">
      <c r="T178">
        <v>1.84E-5</v>
      </c>
    </row>
    <row r="179" spans="20:20">
      <c r="T179">
        <v>1.8499999999999999E-5</v>
      </c>
    </row>
    <row r="180" spans="20:20">
      <c r="T180">
        <v>1.8600000000000001E-5</v>
      </c>
    </row>
    <row r="181" spans="20:20">
      <c r="T181">
        <v>1.8700000000000001E-5</v>
      </c>
    </row>
    <row r="182" spans="20:20">
      <c r="T182">
        <v>1.88E-5</v>
      </c>
    </row>
    <row r="183" spans="20:20">
      <c r="T183">
        <v>1.8899999999999999E-5</v>
      </c>
    </row>
    <row r="184" spans="20:20">
      <c r="T184">
        <v>1.9000000000000001E-5</v>
      </c>
    </row>
    <row r="185" spans="20:20">
      <c r="T185">
        <v>1.91E-5</v>
      </c>
    </row>
    <row r="186" spans="20:20">
      <c r="T186">
        <v>1.9199999999999999E-5</v>
      </c>
    </row>
    <row r="187" spans="20:20">
      <c r="T187">
        <v>1.9299999999999998E-5</v>
      </c>
    </row>
    <row r="188" spans="20:20">
      <c r="T188">
        <v>1.9400000000000001E-5</v>
      </c>
    </row>
    <row r="189" spans="20:20">
      <c r="T189">
        <v>1.95E-5</v>
      </c>
    </row>
    <row r="190" spans="20:20">
      <c r="T190">
        <v>1.9599999999999999E-5</v>
      </c>
    </row>
    <row r="191" spans="20:20">
      <c r="T191">
        <v>1.9700000000000001E-5</v>
      </c>
    </row>
    <row r="192" spans="20:20">
      <c r="T192">
        <v>1.98E-5</v>
      </c>
    </row>
    <row r="193" spans="20:20">
      <c r="T193">
        <v>1.9899999999999999E-5</v>
      </c>
    </row>
    <row r="194" spans="20:20">
      <c r="T194">
        <v>1.9999999999999998E-5</v>
      </c>
    </row>
    <row r="195" spans="20:20">
      <c r="T195">
        <v>2.0100000000000001E-5</v>
      </c>
    </row>
    <row r="196" spans="20:20">
      <c r="T196">
        <v>2.02E-5</v>
      </c>
    </row>
    <row r="197" spans="20:20">
      <c r="T197">
        <v>2.0299999999999999E-5</v>
      </c>
    </row>
    <row r="198" spans="20:20">
      <c r="T198">
        <v>2.0400000000000001E-5</v>
      </c>
    </row>
    <row r="199" spans="20:20">
      <c r="T199">
        <v>2.05E-5</v>
      </c>
    </row>
    <row r="200" spans="20:20">
      <c r="T200">
        <v>2.0599999999999999E-5</v>
      </c>
    </row>
    <row r="201" spans="20:20">
      <c r="T201">
        <v>2.0699999999999998E-5</v>
      </c>
    </row>
    <row r="202" spans="20:20">
      <c r="T202">
        <v>2.0800000000000001E-5</v>
      </c>
    </row>
    <row r="203" spans="20:20">
      <c r="T203">
        <v>2.09E-5</v>
      </c>
    </row>
    <row r="204" spans="20:20">
      <c r="T204">
        <v>2.0999999999999999E-5</v>
      </c>
    </row>
    <row r="205" spans="20:20">
      <c r="T205">
        <v>2.1100000000000001E-5</v>
      </c>
    </row>
    <row r="206" spans="20:20">
      <c r="T206">
        <v>2.12E-5</v>
      </c>
    </row>
    <row r="207" spans="20:20">
      <c r="T207">
        <v>2.1299999999999999E-5</v>
      </c>
    </row>
    <row r="208" spans="20:20">
      <c r="T208">
        <v>2.1399999999999998E-5</v>
      </c>
    </row>
    <row r="209" spans="20:20">
      <c r="T209">
        <v>2.1500000000000001E-5</v>
      </c>
    </row>
    <row r="210" spans="20:20">
      <c r="T210">
        <v>2.16E-5</v>
      </c>
    </row>
    <row r="211" spans="20:20">
      <c r="T211">
        <v>2.1699999999999999E-5</v>
      </c>
    </row>
    <row r="212" spans="20:20">
      <c r="T212">
        <v>2.1799999999999998E-5</v>
      </c>
    </row>
    <row r="213" spans="20:20">
      <c r="T213">
        <v>2.19E-5</v>
      </c>
    </row>
    <row r="214" spans="20:20">
      <c r="T214">
        <v>2.1999999999999999E-5</v>
      </c>
    </row>
    <row r="215" spans="20:20">
      <c r="T215">
        <v>2.2099999999999998E-5</v>
      </c>
    </row>
    <row r="216" spans="20:20">
      <c r="T216">
        <v>2.2200000000000001E-5</v>
      </c>
    </row>
    <row r="217" spans="20:20">
      <c r="T217">
        <v>2.23E-5</v>
      </c>
    </row>
    <row r="218" spans="20:20">
      <c r="T218">
        <v>2.2399999999999999E-5</v>
      </c>
    </row>
    <row r="219" spans="20:20">
      <c r="T219">
        <v>2.2499999999999998E-5</v>
      </c>
    </row>
    <row r="220" spans="20:20">
      <c r="T220">
        <v>2.26E-5</v>
      </c>
    </row>
    <row r="221" spans="20:20">
      <c r="T221">
        <v>2.27E-5</v>
      </c>
    </row>
    <row r="222" spans="20:20">
      <c r="T222">
        <v>2.2799999999999999E-5</v>
      </c>
    </row>
    <row r="223" spans="20:20">
      <c r="T223">
        <v>2.2900000000000001E-5</v>
      </c>
    </row>
    <row r="224" spans="20:20">
      <c r="T224">
        <v>2.3E-5</v>
      </c>
    </row>
    <row r="225" spans="20:20">
      <c r="T225">
        <v>2.3099999999999999E-5</v>
      </c>
    </row>
    <row r="226" spans="20:20">
      <c r="T226">
        <v>2.3199999999999998E-5</v>
      </c>
    </row>
    <row r="227" spans="20:20">
      <c r="T227">
        <v>2.3300000000000001E-5</v>
      </c>
    </row>
    <row r="228" spans="20:20">
      <c r="T228">
        <v>2.34E-5</v>
      </c>
    </row>
    <row r="229" spans="20:20">
      <c r="T229">
        <v>2.3499999999999999E-5</v>
      </c>
    </row>
    <row r="230" spans="20:20">
      <c r="T230">
        <v>2.3600000000000001E-5</v>
      </c>
    </row>
    <row r="231" spans="20:20">
      <c r="T231">
        <v>2.37E-5</v>
      </c>
    </row>
    <row r="232" spans="20:20">
      <c r="T232">
        <v>2.3799999999999999E-5</v>
      </c>
    </row>
    <row r="233" spans="20:20">
      <c r="T233">
        <v>2.3899999999999998E-5</v>
      </c>
    </row>
    <row r="234" spans="20:20">
      <c r="T234">
        <v>2.4000000000000001E-5</v>
      </c>
    </row>
    <row r="235" spans="20:20">
      <c r="T235">
        <v>2.41E-5</v>
      </c>
    </row>
    <row r="236" spans="20:20">
      <c r="T236">
        <v>2.4199999999999999E-5</v>
      </c>
    </row>
    <row r="237" spans="20:20">
      <c r="T237">
        <v>2.4300000000000001E-5</v>
      </c>
    </row>
    <row r="238" spans="20:20">
      <c r="T238">
        <v>2.44E-5</v>
      </c>
    </row>
    <row r="239" spans="20:20">
      <c r="T239">
        <v>2.4499999999999999E-5</v>
      </c>
    </row>
    <row r="240" spans="20:20">
      <c r="T240">
        <v>2.4599999999999998E-5</v>
      </c>
    </row>
    <row r="241" spans="20:20">
      <c r="T241">
        <v>2.4700000000000001E-5</v>
      </c>
    </row>
    <row r="242" spans="20:20">
      <c r="T242">
        <v>2.48E-5</v>
      </c>
    </row>
    <row r="243" spans="20:20">
      <c r="T243">
        <v>2.4899999999999999E-5</v>
      </c>
    </row>
    <row r="244" spans="20:20">
      <c r="T244">
        <v>2.5000000000000001E-5</v>
      </c>
    </row>
    <row r="245" spans="20:20">
      <c r="T245">
        <v>2.51E-5</v>
      </c>
    </row>
    <row r="246" spans="20:20">
      <c r="T246">
        <v>2.5199999999999999E-5</v>
      </c>
    </row>
    <row r="247" spans="20:20">
      <c r="T247">
        <v>2.5299999999999998E-5</v>
      </c>
    </row>
    <row r="248" spans="20:20">
      <c r="T248">
        <v>2.5400000000000001E-5</v>
      </c>
    </row>
    <row r="249" spans="20:20">
      <c r="T249">
        <v>2.55E-5</v>
      </c>
    </row>
    <row r="250" spans="20:20">
      <c r="T250">
        <v>2.5599999999999999E-5</v>
      </c>
    </row>
    <row r="251" spans="20:20">
      <c r="T251">
        <v>2.5699999999999998E-5</v>
      </c>
    </row>
    <row r="252" spans="20:20">
      <c r="T252">
        <v>2.58E-5</v>
      </c>
    </row>
    <row r="253" spans="20:20">
      <c r="T253">
        <v>2.5899999999999999E-5</v>
      </c>
    </row>
    <row r="254" spans="20:20">
      <c r="T254">
        <v>2.5999999999999998E-5</v>
      </c>
    </row>
    <row r="255" spans="20:20">
      <c r="T255">
        <v>2.6100000000000001E-5</v>
      </c>
    </row>
    <row r="256" spans="20:20">
      <c r="T256">
        <v>2.62E-5</v>
      </c>
    </row>
    <row r="257" spans="20:20">
      <c r="T257">
        <v>2.6299999999999999E-5</v>
      </c>
    </row>
    <row r="258" spans="20:20">
      <c r="T258">
        <v>2.6399999999999998E-5</v>
      </c>
    </row>
    <row r="259" spans="20:20">
      <c r="T259">
        <v>2.65E-5</v>
      </c>
    </row>
    <row r="260" spans="20:20">
      <c r="T260">
        <v>2.6599999999999999E-5</v>
      </c>
    </row>
  </sheetData>
  <phoneticPr fontId="0" type="noConversion"/>
  <pageMargins left="0.75" right="0.75" top="1" bottom="1" header="0.5" footer="0.5"/>
  <pageSetup paperSize="9" orientation="portrait" horizontalDpi="300" verticalDpi="300" copies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05"/>
  <sheetViews>
    <sheetView topLeftCell="A139" workbookViewId="0">
      <selection activeCell="R208" sqref="R208"/>
    </sheetView>
  </sheetViews>
  <sheetFormatPr defaultRowHeight="12.75"/>
  <cols>
    <col min="1" max="1" width="6.85546875" style="10" customWidth="1"/>
    <col min="2" max="4" width="9.140625" style="8"/>
    <col min="5" max="5" width="10" style="4" bestFit="1" customWidth="1"/>
    <col min="6" max="8" width="9.140625" style="8"/>
    <col min="9" max="9" width="6.85546875" style="20" customWidth="1"/>
    <col min="10" max="14" width="9.140625" style="8"/>
    <col min="15" max="15" width="6.85546875" style="16" customWidth="1"/>
    <col min="16" max="16" width="9.140625" style="10"/>
    <col min="17" max="21" width="9.140625" style="8"/>
    <col min="22" max="22" width="6.85546875" style="16" customWidth="1"/>
    <col min="23" max="23" width="10" style="4" bestFit="1" customWidth="1"/>
    <col min="24" max="16384" width="9.140625" style="8"/>
  </cols>
  <sheetData>
    <row r="1" spans="1:37">
      <c r="B1" s="33"/>
      <c r="C1" s="8">
        <v>0</v>
      </c>
      <c r="D1" s="8">
        <v>0</v>
      </c>
      <c r="E1" s="33">
        <v>0</v>
      </c>
      <c r="F1" s="8">
        <v>0</v>
      </c>
      <c r="G1" s="8">
        <v>0</v>
      </c>
      <c r="H1" s="34">
        <v>0</v>
      </c>
      <c r="I1" s="8">
        <v>0</v>
      </c>
      <c r="J1" s="33">
        <v>0</v>
      </c>
      <c r="K1" s="8">
        <v>0</v>
      </c>
      <c r="L1" s="8">
        <v>0</v>
      </c>
      <c r="M1" s="8">
        <v>0</v>
      </c>
      <c r="N1" s="33">
        <v>0</v>
      </c>
      <c r="O1" s="8">
        <v>0</v>
      </c>
      <c r="V1" s="8">
        <v>0</v>
      </c>
    </row>
    <row r="2" spans="1:37" s="4" customFormat="1">
      <c r="A2" s="1">
        <v>1</v>
      </c>
      <c r="B2" s="37">
        <v>-12.75</v>
      </c>
      <c r="C2" s="2">
        <v>-19.440000000000001</v>
      </c>
      <c r="D2" s="2">
        <v>-61.72</v>
      </c>
      <c r="E2" s="38">
        <v>-245.35</v>
      </c>
      <c r="F2" s="2">
        <v>-27.73</v>
      </c>
      <c r="G2" s="2">
        <v>-77.89</v>
      </c>
      <c r="H2" s="39">
        <v>0.8</v>
      </c>
      <c r="I2" s="17">
        <v>1</v>
      </c>
      <c r="J2" s="39">
        <v>2.1</v>
      </c>
      <c r="K2" s="2">
        <v>2.08</v>
      </c>
      <c r="L2" s="2">
        <v>3.24</v>
      </c>
      <c r="M2" s="2">
        <v>4.24</v>
      </c>
      <c r="N2" s="39">
        <v>8</v>
      </c>
      <c r="O2" s="13">
        <v>1</v>
      </c>
      <c r="P2" s="21"/>
      <c r="Q2" s="21"/>
      <c r="R2" s="25">
        <v>38.9</v>
      </c>
      <c r="S2" s="25">
        <v>13.6</v>
      </c>
      <c r="T2" s="25">
        <v>47</v>
      </c>
      <c r="U2" s="25">
        <v>7</v>
      </c>
      <c r="V2" s="13">
        <v>200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5"/>
      <c r="AJ2" s="5"/>
      <c r="AK2" s="5"/>
    </row>
    <row r="3" spans="1:37" s="4" customFormat="1">
      <c r="A3" s="1">
        <v>2</v>
      </c>
      <c r="B3" s="37">
        <v>-12.62</v>
      </c>
      <c r="C3" s="2">
        <v>-19.2</v>
      </c>
      <c r="D3" s="2">
        <v>-61.12</v>
      </c>
      <c r="E3" s="38">
        <v>-244.35</v>
      </c>
      <c r="F3" s="2">
        <v>-27.29</v>
      </c>
      <c r="G3" s="2">
        <v>-76.98</v>
      </c>
      <c r="H3" s="39">
        <v>0.82</v>
      </c>
      <c r="I3" s="17">
        <v>2</v>
      </c>
      <c r="J3" s="39">
        <v>2.25</v>
      </c>
      <c r="K3" s="2">
        <v>2.15</v>
      </c>
      <c r="L3" s="2">
        <v>3.46</v>
      </c>
      <c r="M3" s="2">
        <v>4.4800000000000004</v>
      </c>
      <c r="N3" s="39">
        <v>9</v>
      </c>
      <c r="O3" s="13">
        <v>2</v>
      </c>
      <c r="P3" s="22"/>
      <c r="Q3" s="22"/>
      <c r="R3" s="22"/>
      <c r="S3" s="22"/>
      <c r="T3" s="22"/>
      <c r="U3" s="22">
        <v>8</v>
      </c>
      <c r="V3" s="13">
        <v>199</v>
      </c>
      <c r="W3" s="2"/>
      <c r="X3" s="2"/>
      <c r="Y3" s="3"/>
      <c r="Z3" s="2"/>
      <c r="AA3" s="3"/>
      <c r="AB3" s="3"/>
      <c r="AC3" s="2"/>
      <c r="AD3" s="2"/>
      <c r="AE3" s="2"/>
      <c r="AF3" s="2"/>
      <c r="AG3" s="2"/>
    </row>
    <row r="4" spans="1:37" s="4" customFormat="1">
      <c r="A4" s="1">
        <v>3</v>
      </c>
      <c r="B4" s="37">
        <v>-12.5</v>
      </c>
      <c r="C4" s="2">
        <v>-19.02</v>
      </c>
      <c r="D4" s="2">
        <v>-60.65</v>
      </c>
      <c r="E4" s="38">
        <v>-243.35</v>
      </c>
      <c r="F4" s="2">
        <v>-26.95</v>
      </c>
      <c r="G4" s="2">
        <v>-76.28</v>
      </c>
      <c r="H4" s="39">
        <v>0.84</v>
      </c>
      <c r="I4" s="17">
        <v>3</v>
      </c>
      <c r="J4" s="39">
        <v>2.35</v>
      </c>
      <c r="K4" s="2">
        <v>2.2200000000000002</v>
      </c>
      <c r="L4" s="2">
        <v>3.66</v>
      </c>
      <c r="M4" s="2">
        <v>4.72</v>
      </c>
      <c r="N4" s="39">
        <v>9.5</v>
      </c>
      <c r="O4" s="13">
        <v>3</v>
      </c>
      <c r="P4" s="22"/>
      <c r="Q4" s="22"/>
      <c r="R4" s="23">
        <v>39</v>
      </c>
      <c r="S4" s="22"/>
      <c r="T4" s="23">
        <v>47.1</v>
      </c>
      <c r="U4" s="23">
        <v>8.5</v>
      </c>
      <c r="V4" s="13">
        <v>198</v>
      </c>
      <c r="W4" s="2"/>
      <c r="X4" s="2"/>
      <c r="Y4" s="3"/>
      <c r="Z4" s="2"/>
      <c r="AA4" s="2"/>
      <c r="AB4" s="2"/>
      <c r="AC4" s="2"/>
      <c r="AD4" s="2"/>
      <c r="AE4" s="2"/>
      <c r="AF4" s="2"/>
      <c r="AG4" s="3"/>
    </row>
    <row r="5" spans="1:37" s="4" customFormat="1">
      <c r="A5" s="1">
        <v>4</v>
      </c>
      <c r="B5" s="37">
        <v>-12.4</v>
      </c>
      <c r="C5" s="2">
        <v>-18.87</v>
      </c>
      <c r="D5" s="2">
        <v>-60.25</v>
      </c>
      <c r="E5" s="38">
        <v>-242.65</v>
      </c>
      <c r="F5" s="2">
        <v>-26.68</v>
      </c>
      <c r="G5" s="2">
        <v>-75.680000000000007</v>
      </c>
      <c r="H5" s="39">
        <v>0.85</v>
      </c>
      <c r="I5" s="17">
        <v>4</v>
      </c>
      <c r="J5" s="39">
        <v>2.4</v>
      </c>
      <c r="K5" s="2">
        <v>2.29</v>
      </c>
      <c r="L5" s="2">
        <v>3.88</v>
      </c>
      <c r="M5" s="2">
        <v>4.9400000000000004</v>
      </c>
      <c r="N5" s="39">
        <v>10</v>
      </c>
      <c r="O5" s="13">
        <v>4</v>
      </c>
      <c r="P5" s="22"/>
      <c r="Q5" s="22"/>
      <c r="R5" s="23">
        <v>39.1</v>
      </c>
      <c r="S5" s="23">
        <v>13.7</v>
      </c>
      <c r="T5" s="23">
        <v>47.2</v>
      </c>
      <c r="U5" s="22">
        <v>9</v>
      </c>
      <c r="V5" s="13">
        <v>197</v>
      </c>
      <c r="W5" s="2"/>
      <c r="X5" s="2"/>
      <c r="Y5" s="2"/>
      <c r="Z5" s="2"/>
      <c r="AA5" s="2"/>
      <c r="AB5" s="3"/>
      <c r="AC5" s="2"/>
      <c r="AD5" s="2"/>
      <c r="AE5" s="2"/>
      <c r="AF5" s="2"/>
      <c r="AG5" s="2"/>
    </row>
    <row r="6" spans="1:37" s="4" customFormat="1">
      <c r="A6" s="1">
        <v>5</v>
      </c>
      <c r="B6" s="37">
        <v>-12.3</v>
      </c>
      <c r="C6" s="2">
        <v>-18.73</v>
      </c>
      <c r="D6" s="2">
        <v>-59.89</v>
      </c>
      <c r="E6" s="38">
        <v>-241.85</v>
      </c>
      <c r="F6" s="2">
        <v>-26.45</v>
      </c>
      <c r="G6" s="2">
        <v>-75.150000000000006</v>
      </c>
      <c r="H6" s="39">
        <v>0.87</v>
      </c>
      <c r="I6" s="17">
        <v>5</v>
      </c>
      <c r="J6" s="39">
        <v>2.4500000000000002</v>
      </c>
      <c r="K6" s="2">
        <v>2.36</v>
      </c>
      <c r="L6" s="2">
        <v>4.0999999999999996</v>
      </c>
      <c r="M6" s="2">
        <v>5.18</v>
      </c>
      <c r="N6" s="39">
        <v>10.5</v>
      </c>
      <c r="O6" s="13">
        <v>5</v>
      </c>
      <c r="P6" s="22"/>
      <c r="Q6" s="23">
        <v>11.6</v>
      </c>
      <c r="R6" s="22"/>
      <c r="S6" s="22"/>
      <c r="T6" s="23">
        <v>47.3</v>
      </c>
      <c r="U6" s="23">
        <v>10</v>
      </c>
      <c r="V6" s="13">
        <v>196</v>
      </c>
      <c r="W6" s="2"/>
      <c r="X6" s="2"/>
      <c r="Y6" s="3"/>
      <c r="Z6" s="2"/>
      <c r="AA6" s="2"/>
      <c r="AB6" s="2"/>
      <c r="AC6" s="2"/>
      <c r="AD6" s="2"/>
      <c r="AE6" s="2"/>
      <c r="AF6" s="2"/>
      <c r="AG6" s="3"/>
    </row>
    <row r="7" spans="1:37" s="4" customFormat="1">
      <c r="A7" s="1">
        <v>6</v>
      </c>
      <c r="B7" s="37">
        <v>-12.2</v>
      </c>
      <c r="C7" s="2">
        <v>-18.61</v>
      </c>
      <c r="D7" s="2">
        <v>-59.56</v>
      </c>
      <c r="E7" s="38">
        <v>-241.05</v>
      </c>
      <c r="F7" s="2">
        <v>-26.24</v>
      </c>
      <c r="G7" s="2">
        <v>-74.67</v>
      </c>
      <c r="H7" s="39">
        <v>0.88</v>
      </c>
      <c r="I7" s="17">
        <v>6</v>
      </c>
      <c r="J7" s="39">
        <v>2.5</v>
      </c>
      <c r="K7" s="2">
        <v>2.4300000000000002</v>
      </c>
      <c r="L7" s="2">
        <v>4.32</v>
      </c>
      <c r="M7" s="2">
        <v>5.4</v>
      </c>
      <c r="N7" s="39">
        <v>11</v>
      </c>
      <c r="O7" s="13">
        <v>6</v>
      </c>
      <c r="P7" s="23">
        <v>7.5</v>
      </c>
      <c r="Q7" s="22"/>
      <c r="R7" s="23">
        <v>39.200000000000003</v>
      </c>
      <c r="S7" s="23">
        <v>13.8</v>
      </c>
      <c r="T7" s="23">
        <v>47.4</v>
      </c>
      <c r="U7" s="23">
        <v>10.5</v>
      </c>
      <c r="V7" s="13">
        <v>195</v>
      </c>
      <c r="W7" s="2"/>
      <c r="X7" s="2"/>
      <c r="Y7" s="2"/>
      <c r="Z7" s="2"/>
      <c r="AA7" s="2"/>
      <c r="AB7" s="3"/>
      <c r="AC7" s="2"/>
      <c r="AD7" s="2"/>
      <c r="AE7" s="2"/>
      <c r="AF7" s="2"/>
      <c r="AG7" s="2"/>
    </row>
    <row r="8" spans="1:37" s="4" customFormat="1">
      <c r="A8" s="1">
        <v>7</v>
      </c>
      <c r="B8" s="37">
        <v>-12.12</v>
      </c>
      <c r="C8" s="2">
        <v>-18.5</v>
      </c>
      <c r="D8" s="2">
        <v>-59.26</v>
      </c>
      <c r="E8" s="38">
        <v>-240.25</v>
      </c>
      <c r="F8" s="2">
        <v>-26.05</v>
      </c>
      <c r="G8" s="2">
        <v>-74.23</v>
      </c>
      <c r="H8" s="39">
        <v>0.9</v>
      </c>
      <c r="I8" s="17">
        <v>7</v>
      </c>
      <c r="J8" s="39">
        <v>2.5499999999999998</v>
      </c>
      <c r="K8" s="2">
        <v>2.5</v>
      </c>
      <c r="L8" s="2">
        <v>4.5199999999999996</v>
      </c>
      <c r="M8" s="2">
        <v>5.62</v>
      </c>
      <c r="N8" s="39">
        <v>11.5</v>
      </c>
      <c r="O8" s="13">
        <v>7</v>
      </c>
      <c r="P8" s="22"/>
      <c r="Q8" s="22"/>
      <c r="R8" s="23">
        <v>39.299999999999997</v>
      </c>
      <c r="S8" s="22"/>
      <c r="T8" s="23">
        <v>47.5</v>
      </c>
      <c r="U8" s="23">
        <v>11</v>
      </c>
      <c r="V8" s="13">
        <v>194</v>
      </c>
      <c r="W8" s="2"/>
      <c r="X8" s="2"/>
      <c r="Y8" s="3"/>
      <c r="Z8" s="2"/>
      <c r="AA8" s="2"/>
      <c r="AB8" s="3"/>
      <c r="AC8" s="2"/>
      <c r="AD8" s="2"/>
      <c r="AE8" s="2"/>
      <c r="AF8" s="2"/>
      <c r="AG8" s="3"/>
    </row>
    <row r="9" spans="1:37" s="4" customFormat="1">
      <c r="A9" s="1">
        <v>8</v>
      </c>
      <c r="B9" s="37">
        <v>-12.04</v>
      </c>
      <c r="C9" s="2">
        <v>-18.39</v>
      </c>
      <c r="D9" s="2">
        <v>-58.97</v>
      </c>
      <c r="E9" s="38">
        <v>-239.45</v>
      </c>
      <c r="F9" s="2">
        <v>-25.87</v>
      </c>
      <c r="G9" s="2">
        <v>-73.81</v>
      </c>
      <c r="H9" s="39">
        <v>0.91</v>
      </c>
      <c r="I9" s="17">
        <v>8</v>
      </c>
      <c r="J9" s="39">
        <v>2.59</v>
      </c>
      <c r="K9" s="2">
        <v>2.57</v>
      </c>
      <c r="L9" s="2">
        <v>4.74</v>
      </c>
      <c r="M9" s="2">
        <v>5.86</v>
      </c>
      <c r="N9" s="39">
        <v>12</v>
      </c>
      <c r="O9" s="13">
        <v>8</v>
      </c>
      <c r="P9" s="22"/>
      <c r="Q9" s="22"/>
      <c r="R9" s="22"/>
      <c r="S9" s="22"/>
      <c r="T9" s="23">
        <v>47.6</v>
      </c>
      <c r="U9" s="23">
        <v>11.5</v>
      </c>
      <c r="V9" s="13">
        <v>193</v>
      </c>
      <c r="W9" s="2"/>
      <c r="X9" s="2"/>
      <c r="Y9" s="3"/>
      <c r="Z9" s="2"/>
      <c r="AA9" s="2"/>
      <c r="AB9" s="2"/>
      <c r="AC9" s="2"/>
      <c r="AD9" s="2"/>
      <c r="AE9" s="2"/>
      <c r="AF9" s="2"/>
      <c r="AG9" s="2"/>
    </row>
    <row r="10" spans="1:37" s="4" customFormat="1">
      <c r="A10" s="1">
        <v>9</v>
      </c>
      <c r="B10" s="37">
        <v>-11.96</v>
      </c>
      <c r="C10" s="2">
        <v>-18.29</v>
      </c>
      <c r="D10" s="2">
        <v>-58.7</v>
      </c>
      <c r="E10" s="38">
        <v>-238.65</v>
      </c>
      <c r="F10" s="2">
        <v>-25.71</v>
      </c>
      <c r="G10" s="2">
        <v>-73.42</v>
      </c>
      <c r="H10" s="39">
        <v>0.92</v>
      </c>
      <c r="I10" s="17">
        <v>9</v>
      </c>
      <c r="J10" s="39">
        <v>2.63</v>
      </c>
      <c r="K10" s="2">
        <v>2.64</v>
      </c>
      <c r="L10" s="2">
        <v>4.96</v>
      </c>
      <c r="M10" s="2">
        <v>6.08</v>
      </c>
      <c r="N10" s="39">
        <v>12.5</v>
      </c>
      <c r="O10" s="13">
        <v>9</v>
      </c>
      <c r="P10" s="22"/>
      <c r="Q10" s="22"/>
      <c r="R10" s="23">
        <v>39.4</v>
      </c>
      <c r="S10" s="23">
        <v>13.9</v>
      </c>
      <c r="T10" s="22"/>
      <c r="U10" s="23">
        <v>12</v>
      </c>
      <c r="V10" s="13">
        <v>192</v>
      </c>
      <c r="W10" s="2"/>
      <c r="X10" s="2"/>
      <c r="Y10" s="2"/>
      <c r="Z10" s="2"/>
      <c r="AA10" s="3"/>
      <c r="AB10" s="3"/>
      <c r="AC10" s="2"/>
      <c r="AD10" s="2"/>
      <c r="AE10" s="2"/>
      <c r="AF10" s="2"/>
      <c r="AG10" s="2"/>
    </row>
    <row r="11" spans="1:37" s="4" customFormat="1">
      <c r="A11" s="1">
        <v>10</v>
      </c>
      <c r="B11" s="37">
        <v>-11.88</v>
      </c>
      <c r="C11" s="2">
        <v>-18.2</v>
      </c>
      <c r="D11" s="2">
        <v>-58.44</v>
      </c>
      <c r="E11" s="38">
        <v>-237.85</v>
      </c>
      <c r="F11" s="2">
        <v>-25.55</v>
      </c>
      <c r="G11" s="2">
        <v>-73.05</v>
      </c>
      <c r="H11" s="39">
        <v>0.93</v>
      </c>
      <c r="I11" s="17">
        <v>10</v>
      </c>
      <c r="J11" s="39">
        <v>2.67</v>
      </c>
      <c r="K11" s="2">
        <v>2.71</v>
      </c>
      <c r="L11" s="2">
        <v>5.16</v>
      </c>
      <c r="M11" s="2">
        <v>6.3</v>
      </c>
      <c r="N11" s="39">
        <v>13</v>
      </c>
      <c r="O11" s="13">
        <v>10</v>
      </c>
      <c r="P11" s="22"/>
      <c r="Q11" s="23">
        <v>11.7</v>
      </c>
      <c r="R11" s="23">
        <v>39.5</v>
      </c>
      <c r="S11" s="22"/>
      <c r="T11" s="23">
        <v>47.7</v>
      </c>
      <c r="U11" s="23">
        <v>12.5</v>
      </c>
      <c r="V11" s="13">
        <v>191</v>
      </c>
      <c r="W11" s="2"/>
      <c r="X11" s="2"/>
      <c r="Y11" s="3"/>
      <c r="Z11" s="2"/>
      <c r="AA11" s="2"/>
      <c r="AB11" s="2"/>
      <c r="AC11" s="2"/>
      <c r="AD11" s="2"/>
      <c r="AE11" s="2"/>
      <c r="AF11" s="2"/>
      <c r="AG11" s="3"/>
    </row>
    <row r="12" spans="1:37" s="4" customFormat="1">
      <c r="A12" s="1">
        <v>11</v>
      </c>
      <c r="B12" s="37">
        <v>-11.8</v>
      </c>
      <c r="C12" s="2">
        <v>-18.11</v>
      </c>
      <c r="D12" s="2">
        <v>-58.2</v>
      </c>
      <c r="E12" s="38">
        <v>-237.05</v>
      </c>
      <c r="F12" s="2">
        <v>-25.4</v>
      </c>
      <c r="G12" s="2">
        <v>-72.7</v>
      </c>
      <c r="H12" s="39">
        <v>0.94</v>
      </c>
      <c r="I12" s="17">
        <v>11</v>
      </c>
      <c r="J12" s="39">
        <v>2.71</v>
      </c>
      <c r="K12" s="2">
        <v>2.78</v>
      </c>
      <c r="L12" s="2">
        <v>5.38</v>
      </c>
      <c r="M12" s="2">
        <v>6.54</v>
      </c>
      <c r="N12" s="39">
        <v>13.5</v>
      </c>
      <c r="O12" s="13">
        <v>11</v>
      </c>
      <c r="P12" s="22"/>
      <c r="Q12" s="22"/>
      <c r="R12" s="22"/>
      <c r="S12" s="23">
        <v>14</v>
      </c>
      <c r="T12" s="23">
        <v>47.8</v>
      </c>
      <c r="U12" s="23">
        <v>13</v>
      </c>
      <c r="V12" s="13">
        <v>190</v>
      </c>
      <c r="W12" s="2"/>
      <c r="X12" s="2"/>
      <c r="Y12" s="2"/>
      <c r="Z12" s="2"/>
      <c r="AA12" s="2"/>
      <c r="AB12" s="3"/>
      <c r="AC12" s="2"/>
      <c r="AD12" s="2"/>
      <c r="AE12" s="2"/>
      <c r="AF12" s="2"/>
      <c r="AG12" s="2"/>
    </row>
    <row r="13" spans="1:37" s="4" customFormat="1">
      <c r="A13" s="1">
        <v>12</v>
      </c>
      <c r="B13" s="37">
        <v>-11.72</v>
      </c>
      <c r="C13" s="2">
        <v>-18.02</v>
      </c>
      <c r="D13" s="2">
        <v>-57.96</v>
      </c>
      <c r="E13" s="38">
        <v>-236.25</v>
      </c>
      <c r="F13" s="2">
        <v>-25.25</v>
      </c>
      <c r="G13" s="2">
        <v>-72.37</v>
      </c>
      <c r="H13" s="39">
        <v>0.95</v>
      </c>
      <c r="I13" s="17">
        <v>12</v>
      </c>
      <c r="J13" s="39">
        <v>2.74</v>
      </c>
      <c r="K13" s="2">
        <v>2.85</v>
      </c>
      <c r="L13" s="2">
        <v>5.58</v>
      </c>
      <c r="M13" s="2">
        <v>6.76</v>
      </c>
      <c r="N13" s="39">
        <v>14</v>
      </c>
      <c r="O13" s="13">
        <v>12</v>
      </c>
      <c r="P13" s="22"/>
      <c r="Q13" s="22"/>
      <c r="R13" s="23">
        <v>39.6</v>
      </c>
      <c r="S13" s="22"/>
      <c r="T13" s="23">
        <v>47.9</v>
      </c>
      <c r="U13" s="23">
        <v>13.5</v>
      </c>
      <c r="V13" s="13">
        <v>189</v>
      </c>
      <c r="W13" s="2"/>
      <c r="X13" s="2"/>
      <c r="Y13" s="3"/>
      <c r="Z13" s="2"/>
      <c r="AA13" s="2"/>
      <c r="AB13" s="2"/>
      <c r="AC13" s="2"/>
      <c r="AD13" s="2"/>
      <c r="AE13" s="2"/>
      <c r="AF13" s="2"/>
      <c r="AG13" s="3"/>
    </row>
    <row r="14" spans="1:37" s="4" customFormat="1">
      <c r="A14" s="1">
        <v>13</v>
      </c>
      <c r="B14" s="37">
        <v>-11.64</v>
      </c>
      <c r="C14" s="2">
        <v>-17.940000000000001</v>
      </c>
      <c r="D14" s="2">
        <v>-57.73</v>
      </c>
      <c r="E14" s="38">
        <v>-235.45</v>
      </c>
      <c r="F14" s="2">
        <v>-25.12</v>
      </c>
      <c r="G14" s="2">
        <v>-72.040000000000006</v>
      </c>
      <c r="H14" s="39">
        <v>0.96</v>
      </c>
      <c r="I14" s="17">
        <v>13</v>
      </c>
      <c r="J14" s="39">
        <v>2.77</v>
      </c>
      <c r="K14" s="2">
        <v>2.91</v>
      </c>
      <c r="L14" s="2">
        <v>5.8</v>
      </c>
      <c r="M14" s="2">
        <v>6.98</v>
      </c>
      <c r="N14" s="39">
        <v>14.5</v>
      </c>
      <c r="O14" s="13">
        <v>13</v>
      </c>
      <c r="P14" s="22"/>
      <c r="Q14" s="22"/>
      <c r="R14" s="23">
        <v>39.700000000000003</v>
      </c>
      <c r="S14" s="23">
        <v>14.1</v>
      </c>
      <c r="T14" s="23">
        <v>48</v>
      </c>
      <c r="U14" s="23">
        <v>14</v>
      </c>
      <c r="V14" s="13">
        <v>188</v>
      </c>
      <c r="W14" s="2"/>
      <c r="X14" s="2"/>
      <c r="Y14" s="2"/>
      <c r="Z14" s="2"/>
      <c r="AA14" s="2"/>
      <c r="AB14" s="3"/>
      <c r="AC14" s="2"/>
      <c r="AD14" s="2"/>
      <c r="AE14" s="2"/>
      <c r="AF14" s="2"/>
      <c r="AG14" s="2"/>
    </row>
    <row r="15" spans="1:37" s="4" customFormat="1">
      <c r="A15" s="1">
        <v>14</v>
      </c>
      <c r="B15" s="37">
        <v>-11.56</v>
      </c>
      <c r="C15" s="2">
        <v>-17.86</v>
      </c>
      <c r="D15" s="2">
        <v>-57.51</v>
      </c>
      <c r="E15" s="38">
        <v>-234.65</v>
      </c>
      <c r="F15" s="2">
        <v>-24.98</v>
      </c>
      <c r="G15" s="2">
        <v>-71.73</v>
      </c>
      <c r="H15" s="39">
        <v>0.97</v>
      </c>
      <c r="I15" s="17">
        <v>14</v>
      </c>
      <c r="J15" s="39">
        <v>2.8</v>
      </c>
      <c r="K15" s="2">
        <v>2.98</v>
      </c>
      <c r="L15" s="2">
        <v>6</v>
      </c>
      <c r="M15" s="2">
        <v>7.22</v>
      </c>
      <c r="N15" s="39">
        <v>15</v>
      </c>
      <c r="O15" s="13">
        <v>14</v>
      </c>
      <c r="P15" s="22"/>
      <c r="Q15" s="23">
        <v>11.8</v>
      </c>
      <c r="R15" s="22"/>
      <c r="S15" s="22"/>
      <c r="T15" s="23">
        <v>48.1</v>
      </c>
      <c r="U15" s="23">
        <v>14.5</v>
      </c>
      <c r="V15" s="13">
        <v>187</v>
      </c>
      <c r="W15" s="2"/>
      <c r="X15" s="2"/>
      <c r="Y15" s="3"/>
      <c r="Z15" s="2"/>
      <c r="AA15" s="2"/>
      <c r="AB15" s="2"/>
      <c r="AC15" s="2"/>
      <c r="AD15" s="2"/>
      <c r="AE15" s="2"/>
      <c r="AF15" s="2"/>
      <c r="AG15" s="3"/>
    </row>
    <row r="16" spans="1:37" s="4" customFormat="1">
      <c r="A16" s="1">
        <v>15</v>
      </c>
      <c r="B16" s="37">
        <v>-11.49</v>
      </c>
      <c r="C16" s="2">
        <v>-17.79</v>
      </c>
      <c r="D16" s="2">
        <v>-57.3</v>
      </c>
      <c r="E16" s="38">
        <v>-233.85</v>
      </c>
      <c r="F16" s="2">
        <v>-24.85</v>
      </c>
      <c r="G16" s="2">
        <v>-71.430000000000007</v>
      </c>
      <c r="H16" s="39">
        <v>0.98</v>
      </c>
      <c r="I16" s="17">
        <v>15</v>
      </c>
      <c r="J16" s="39">
        <v>2.83</v>
      </c>
      <c r="K16" s="2">
        <v>3.05</v>
      </c>
      <c r="L16" s="2">
        <v>6.22</v>
      </c>
      <c r="M16" s="2">
        <v>7.44</v>
      </c>
      <c r="N16" s="39">
        <v>15.5</v>
      </c>
      <c r="O16" s="13">
        <v>15</v>
      </c>
      <c r="P16" s="23">
        <v>7.6</v>
      </c>
      <c r="Q16" s="22"/>
      <c r="R16" s="23">
        <v>39.799999999999997</v>
      </c>
      <c r="S16" s="22"/>
      <c r="T16" s="23">
        <v>48.2</v>
      </c>
      <c r="U16" s="23">
        <v>15</v>
      </c>
      <c r="V16" s="13">
        <v>186</v>
      </c>
      <c r="W16" s="2"/>
      <c r="X16" s="2"/>
      <c r="Y16" s="3"/>
      <c r="Z16" s="2"/>
      <c r="AA16" s="2"/>
      <c r="AB16" s="3"/>
      <c r="AC16" s="2"/>
      <c r="AD16" s="2"/>
      <c r="AE16" s="2"/>
      <c r="AF16" s="2"/>
      <c r="AG16" s="2"/>
    </row>
    <row r="17" spans="1:33" s="4" customFormat="1">
      <c r="A17" s="1">
        <v>16</v>
      </c>
      <c r="B17" s="37">
        <v>-11.43</v>
      </c>
      <c r="C17" s="2">
        <v>-17.71</v>
      </c>
      <c r="D17" s="2">
        <v>-57.09</v>
      </c>
      <c r="E17" s="38">
        <v>-233.15</v>
      </c>
      <c r="F17" s="2">
        <v>-24.61</v>
      </c>
      <c r="G17" s="2">
        <v>-71.14</v>
      </c>
      <c r="H17" s="39">
        <v>0.99</v>
      </c>
      <c r="I17" s="17">
        <v>16</v>
      </c>
      <c r="J17" s="39">
        <v>2.86</v>
      </c>
      <c r="K17" s="2">
        <v>3.12</v>
      </c>
      <c r="L17" s="2">
        <v>6.44</v>
      </c>
      <c r="M17" s="2">
        <v>7.66</v>
      </c>
      <c r="N17" s="39">
        <v>16</v>
      </c>
      <c r="O17" s="13">
        <v>16</v>
      </c>
      <c r="P17" s="22"/>
      <c r="Q17" s="22"/>
      <c r="R17" s="23">
        <v>39.9</v>
      </c>
      <c r="S17" s="23">
        <v>14.2</v>
      </c>
      <c r="T17" s="23">
        <v>48.3</v>
      </c>
      <c r="U17" s="23">
        <v>15.5</v>
      </c>
      <c r="V17" s="13">
        <v>185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4" customFormat="1">
      <c r="A18" s="1">
        <v>17</v>
      </c>
      <c r="B18" s="37">
        <v>-11.37</v>
      </c>
      <c r="C18" s="2">
        <v>-17.64</v>
      </c>
      <c r="D18" s="2">
        <v>-56.89</v>
      </c>
      <c r="E18" s="38">
        <v>-232.45</v>
      </c>
      <c r="F18" s="2">
        <v>-24.49</v>
      </c>
      <c r="G18" s="2">
        <v>-70.849999999999994</v>
      </c>
      <c r="H18" s="39"/>
      <c r="I18" s="17">
        <v>17</v>
      </c>
      <c r="J18" s="39">
        <v>2.89</v>
      </c>
      <c r="K18" s="2">
        <v>3.19</v>
      </c>
      <c r="L18" s="2">
        <v>6.64</v>
      </c>
      <c r="M18" s="2">
        <v>7.88</v>
      </c>
      <c r="N18" s="39">
        <v>16.5</v>
      </c>
      <c r="O18" s="13">
        <v>17</v>
      </c>
      <c r="P18" s="22"/>
      <c r="Q18" s="22"/>
      <c r="R18" s="22"/>
      <c r="S18" s="22"/>
      <c r="T18" s="22"/>
      <c r="U18" s="22"/>
      <c r="V18" s="14">
        <v>184</v>
      </c>
      <c r="W18" s="7"/>
      <c r="X18" s="7"/>
      <c r="Y18" s="3"/>
      <c r="Z18" s="7"/>
      <c r="AA18" s="3"/>
      <c r="AB18" s="3"/>
      <c r="AC18" s="7"/>
      <c r="AD18" s="7"/>
      <c r="AE18" s="7"/>
      <c r="AF18" s="7"/>
      <c r="AG18" s="3"/>
    </row>
    <row r="19" spans="1:33" s="4" customFormat="1">
      <c r="A19" s="1">
        <v>18</v>
      </c>
      <c r="B19" s="37">
        <v>-11.31</v>
      </c>
      <c r="C19" s="2">
        <v>-17.57</v>
      </c>
      <c r="D19" s="2">
        <v>-56.69</v>
      </c>
      <c r="E19" s="38">
        <v>-231.75</v>
      </c>
      <c r="F19" s="2">
        <v>-24.37</v>
      </c>
      <c r="G19" s="2">
        <v>-70.58</v>
      </c>
      <c r="H19" s="39">
        <v>1</v>
      </c>
      <c r="I19" s="17">
        <v>18</v>
      </c>
      <c r="J19" s="39">
        <v>2.92</v>
      </c>
      <c r="K19" s="2">
        <v>3.26</v>
      </c>
      <c r="L19" s="2">
        <v>6.86</v>
      </c>
      <c r="M19" s="2">
        <v>8.1199999999999992</v>
      </c>
      <c r="N19" s="39">
        <v>17</v>
      </c>
      <c r="O19" s="13">
        <v>18</v>
      </c>
      <c r="P19" s="22"/>
      <c r="Q19" s="22"/>
      <c r="R19" s="23">
        <v>40</v>
      </c>
      <c r="S19" s="23">
        <v>14.3</v>
      </c>
      <c r="T19" s="23">
        <v>48.4</v>
      </c>
      <c r="U19" s="23">
        <v>16</v>
      </c>
      <c r="V19" s="13">
        <v>183</v>
      </c>
      <c r="W19" s="2"/>
      <c r="X19" s="2"/>
      <c r="Y19" s="2"/>
      <c r="Z19" s="2"/>
      <c r="AA19" s="2"/>
      <c r="AB19" s="3"/>
      <c r="AC19" s="2"/>
      <c r="AD19" s="2"/>
      <c r="AE19" s="2"/>
      <c r="AF19" s="2"/>
      <c r="AG19" s="2"/>
    </row>
    <row r="20" spans="1:33" s="4" customFormat="1">
      <c r="A20" s="1">
        <v>19</v>
      </c>
      <c r="B20" s="37">
        <v>-11.25</v>
      </c>
      <c r="C20" s="2">
        <v>-17.510000000000002</v>
      </c>
      <c r="D20" s="2">
        <v>-56.5</v>
      </c>
      <c r="E20" s="38">
        <v>-231.05</v>
      </c>
      <c r="F20" s="2">
        <v>-24.26</v>
      </c>
      <c r="G20" s="2">
        <v>-70.31</v>
      </c>
      <c r="H20" s="39">
        <v>1.01</v>
      </c>
      <c r="I20" s="17">
        <v>19</v>
      </c>
      <c r="J20" s="39">
        <v>2.95</v>
      </c>
      <c r="K20" s="2">
        <v>3.33</v>
      </c>
      <c r="L20" s="2">
        <v>7.06</v>
      </c>
      <c r="M20" s="2">
        <v>8.34</v>
      </c>
      <c r="N20" s="39">
        <v>17.5</v>
      </c>
      <c r="O20" s="13">
        <v>19</v>
      </c>
      <c r="P20" s="22"/>
      <c r="Q20" s="23">
        <v>11.9</v>
      </c>
      <c r="R20" s="23">
        <v>40.1</v>
      </c>
      <c r="S20" s="22"/>
      <c r="T20" s="23">
        <v>48.5</v>
      </c>
      <c r="U20" s="23">
        <v>16.5</v>
      </c>
      <c r="V20" s="13">
        <v>182</v>
      </c>
      <c r="W20" s="2"/>
      <c r="X20" s="2"/>
      <c r="Y20" s="3"/>
      <c r="Z20" s="2"/>
      <c r="AA20" s="2"/>
      <c r="AB20" s="2"/>
      <c r="AC20" s="2"/>
      <c r="AD20" s="2"/>
      <c r="AE20" s="2"/>
      <c r="AF20" s="2"/>
      <c r="AG20" s="3"/>
    </row>
    <row r="21" spans="1:33" s="4" customFormat="1">
      <c r="A21" s="1">
        <v>20</v>
      </c>
      <c r="B21" s="37">
        <v>-11.19</v>
      </c>
      <c r="C21" s="2">
        <v>-17.440000000000001</v>
      </c>
      <c r="D21" s="2">
        <v>-56.32</v>
      </c>
      <c r="E21" s="38">
        <v>-230.35</v>
      </c>
      <c r="F21" s="2">
        <v>-24.15</v>
      </c>
      <c r="G21" s="2">
        <v>-70.05</v>
      </c>
      <c r="H21" s="39">
        <v>1.02</v>
      </c>
      <c r="I21" s="17">
        <v>20</v>
      </c>
      <c r="J21" s="39">
        <v>2.98</v>
      </c>
      <c r="K21" s="2">
        <v>3.4</v>
      </c>
      <c r="L21" s="2">
        <v>7.28</v>
      </c>
      <c r="M21" s="2">
        <v>8.56</v>
      </c>
      <c r="N21" s="39">
        <v>18</v>
      </c>
      <c r="O21" s="13">
        <v>20</v>
      </c>
      <c r="P21" s="22"/>
      <c r="Q21" s="22"/>
      <c r="R21" s="22"/>
      <c r="S21" s="22"/>
      <c r="T21" s="23">
        <v>48.6</v>
      </c>
      <c r="U21" s="23">
        <v>17</v>
      </c>
      <c r="V21" s="13">
        <v>181</v>
      </c>
      <c r="W21" s="2"/>
      <c r="X21" s="2"/>
      <c r="Y21" s="3"/>
      <c r="Z21" s="2"/>
      <c r="AA21" s="2"/>
      <c r="AB21" s="3"/>
      <c r="AC21" s="2"/>
      <c r="AD21" s="2"/>
      <c r="AE21" s="2"/>
      <c r="AF21" s="2"/>
      <c r="AG21" s="2"/>
    </row>
    <row r="22" spans="1:33" s="4" customFormat="1">
      <c r="A22" s="1">
        <v>21</v>
      </c>
      <c r="B22" s="37">
        <v>-11.14</v>
      </c>
      <c r="C22" s="2">
        <v>-17.38</v>
      </c>
      <c r="D22" s="2">
        <v>-56.13</v>
      </c>
      <c r="E22" s="38">
        <v>-229.65</v>
      </c>
      <c r="F22" s="2">
        <v>-24.04</v>
      </c>
      <c r="G22" s="2">
        <v>-69.790000000000006</v>
      </c>
      <c r="H22" s="39"/>
      <c r="I22" s="17">
        <v>21</v>
      </c>
      <c r="J22" s="39">
        <v>3.01</v>
      </c>
      <c r="K22" s="2">
        <v>3.47</v>
      </c>
      <c r="L22" s="2">
        <v>7.48</v>
      </c>
      <c r="M22" s="2">
        <v>8.7799999999999994</v>
      </c>
      <c r="N22" s="39">
        <v>18.5</v>
      </c>
      <c r="O22" s="13">
        <v>21</v>
      </c>
      <c r="P22" s="22"/>
      <c r="Q22" s="22"/>
      <c r="R22" s="23">
        <v>40.200000000000003</v>
      </c>
      <c r="S22" s="23">
        <v>14.4</v>
      </c>
      <c r="T22" s="23">
        <v>48.7</v>
      </c>
      <c r="U22" s="23">
        <v>17.5</v>
      </c>
      <c r="V22" s="13">
        <v>180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4" customFormat="1">
      <c r="A23" s="1">
        <v>22</v>
      </c>
      <c r="B23" s="37">
        <v>-11.09</v>
      </c>
      <c r="C23" s="2">
        <v>-17.309999999999999</v>
      </c>
      <c r="D23" s="2">
        <v>-55.96</v>
      </c>
      <c r="E23" s="38">
        <v>-228.95</v>
      </c>
      <c r="F23" s="2">
        <v>-23.94</v>
      </c>
      <c r="G23" s="2">
        <v>-69.540000000000006</v>
      </c>
      <c r="H23" s="39">
        <v>1.03</v>
      </c>
      <c r="I23" s="17">
        <v>22</v>
      </c>
      <c r="J23" s="39">
        <v>3.04</v>
      </c>
      <c r="K23" s="2">
        <v>3.54</v>
      </c>
      <c r="L23" s="2">
        <v>7.7</v>
      </c>
      <c r="M23" s="2">
        <v>9</v>
      </c>
      <c r="N23" s="39">
        <v>19</v>
      </c>
      <c r="O23" s="13">
        <v>22</v>
      </c>
      <c r="P23" s="22"/>
      <c r="Q23" s="22"/>
      <c r="R23" s="23">
        <v>40.299999999999997</v>
      </c>
      <c r="S23" s="22"/>
      <c r="T23" s="23">
        <v>48.8</v>
      </c>
      <c r="U23" s="23">
        <v>18</v>
      </c>
      <c r="V23" s="13">
        <v>179</v>
      </c>
      <c r="W23" s="2"/>
      <c r="X23" s="2"/>
      <c r="Y23" s="3"/>
      <c r="Z23" s="2"/>
      <c r="AA23" s="2"/>
      <c r="AB23" s="3"/>
      <c r="AC23" s="2"/>
      <c r="AD23" s="2"/>
      <c r="AE23" s="2"/>
      <c r="AF23" s="2"/>
      <c r="AG23" s="3"/>
    </row>
    <row r="24" spans="1:33" s="4" customFormat="1">
      <c r="A24" s="1">
        <v>23</v>
      </c>
      <c r="B24" s="37">
        <v>-11.04</v>
      </c>
      <c r="C24" s="2">
        <v>-17.25</v>
      </c>
      <c r="D24" s="2">
        <v>-55.78</v>
      </c>
      <c r="E24" s="38">
        <v>-228.3</v>
      </c>
      <c r="F24" s="2">
        <v>-23.83</v>
      </c>
      <c r="G24" s="2">
        <v>-69.3</v>
      </c>
      <c r="H24" s="39">
        <v>1.04</v>
      </c>
      <c r="I24" s="17">
        <v>23</v>
      </c>
      <c r="J24" s="39">
        <v>3.07</v>
      </c>
      <c r="K24" s="2">
        <v>3.61</v>
      </c>
      <c r="L24" s="2">
        <v>7.9</v>
      </c>
      <c r="M24" s="2">
        <v>9.24</v>
      </c>
      <c r="N24" s="39">
        <v>19.5</v>
      </c>
      <c r="O24" s="13">
        <v>23</v>
      </c>
      <c r="P24" s="22"/>
      <c r="Q24" s="22"/>
      <c r="R24" s="23">
        <v>40.4</v>
      </c>
      <c r="S24" s="23">
        <v>14.5</v>
      </c>
      <c r="T24" s="23">
        <v>48.9</v>
      </c>
      <c r="U24" s="23">
        <v>18.5</v>
      </c>
      <c r="V24" s="13">
        <v>178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4" customFormat="1">
      <c r="A25" s="1">
        <v>24</v>
      </c>
      <c r="B25" s="37">
        <v>-10.99</v>
      </c>
      <c r="C25" s="2">
        <v>-17.190000000000001</v>
      </c>
      <c r="D25" s="2">
        <v>-55.61</v>
      </c>
      <c r="E25" s="38">
        <v>-227.7</v>
      </c>
      <c r="F25" s="2">
        <v>-23.73</v>
      </c>
      <c r="G25" s="2">
        <v>-69.06</v>
      </c>
      <c r="H25" s="39"/>
      <c r="I25" s="17">
        <v>24</v>
      </c>
      <c r="J25" s="39">
        <v>3.1</v>
      </c>
      <c r="K25" s="2">
        <v>3.68</v>
      </c>
      <c r="L25" s="2">
        <v>8.1</v>
      </c>
      <c r="M25" s="2">
        <v>9.4600000000000009</v>
      </c>
      <c r="N25" s="39">
        <v>20</v>
      </c>
      <c r="O25" s="13">
        <v>24</v>
      </c>
      <c r="P25" s="23">
        <v>7.7</v>
      </c>
      <c r="Q25" s="23">
        <v>12</v>
      </c>
      <c r="R25" s="22"/>
      <c r="S25" s="22"/>
      <c r="T25" s="23">
        <v>49</v>
      </c>
      <c r="U25" s="23">
        <v>19</v>
      </c>
      <c r="V25" s="13">
        <v>177</v>
      </c>
      <c r="W25" s="2"/>
      <c r="X25" s="2"/>
      <c r="Y25" s="3"/>
      <c r="Z25" s="2"/>
      <c r="AA25" s="2"/>
      <c r="AB25" s="3"/>
      <c r="AC25" s="2"/>
      <c r="AD25" s="2"/>
      <c r="AE25" s="2"/>
      <c r="AF25" s="2"/>
      <c r="AG25" s="3"/>
    </row>
    <row r="26" spans="1:33" s="4" customFormat="1">
      <c r="A26" s="1">
        <v>25</v>
      </c>
      <c r="B26" s="37">
        <v>-10.95</v>
      </c>
      <c r="C26" s="2">
        <v>-17.13</v>
      </c>
      <c r="D26" s="2">
        <v>-55.44</v>
      </c>
      <c r="E26" s="38">
        <v>-227.1</v>
      </c>
      <c r="F26" s="2">
        <v>-23.63</v>
      </c>
      <c r="G26" s="2">
        <v>-68.83</v>
      </c>
      <c r="H26" s="39">
        <v>1.05</v>
      </c>
      <c r="I26" s="17">
        <v>25</v>
      </c>
      <c r="J26" s="39">
        <v>3.13</v>
      </c>
      <c r="K26" s="2">
        <v>3.75</v>
      </c>
      <c r="L26" s="2">
        <v>8.32</v>
      </c>
      <c r="M26" s="2">
        <v>9.68</v>
      </c>
      <c r="N26" s="39">
        <v>20.5</v>
      </c>
      <c r="O26" s="13">
        <v>25</v>
      </c>
      <c r="P26" s="22"/>
      <c r="Q26" s="22"/>
      <c r="R26" s="23">
        <v>40.5</v>
      </c>
      <c r="S26" s="23">
        <v>14.6</v>
      </c>
      <c r="T26" s="23">
        <v>49.1</v>
      </c>
      <c r="U26" s="22"/>
      <c r="V26" s="13">
        <v>176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4" customFormat="1">
      <c r="A27" s="1">
        <v>26</v>
      </c>
      <c r="B27" s="37">
        <v>-10.91</v>
      </c>
      <c r="C27" s="2">
        <v>-17.079999999999998</v>
      </c>
      <c r="D27" s="2">
        <v>-55.27</v>
      </c>
      <c r="E27" s="38">
        <v>-226.5</v>
      </c>
      <c r="F27" s="2">
        <v>-23.54</v>
      </c>
      <c r="G27" s="2">
        <v>-68.599999999999994</v>
      </c>
      <c r="H27" s="39">
        <v>1.06</v>
      </c>
      <c r="I27" s="17">
        <v>26</v>
      </c>
      <c r="J27" s="39">
        <v>3.16</v>
      </c>
      <c r="K27" s="2">
        <v>3.82</v>
      </c>
      <c r="L27" s="2">
        <v>8.52</v>
      </c>
      <c r="M27" s="2">
        <v>9.9</v>
      </c>
      <c r="N27" s="39">
        <v>21</v>
      </c>
      <c r="O27" s="13">
        <v>26</v>
      </c>
      <c r="P27" s="22"/>
      <c r="Q27" s="22"/>
      <c r="R27" s="23">
        <v>40.6</v>
      </c>
      <c r="S27" s="22"/>
      <c r="T27" s="23">
        <v>49.2</v>
      </c>
      <c r="U27" s="23">
        <v>19.5</v>
      </c>
      <c r="V27" s="13">
        <v>175</v>
      </c>
      <c r="W27" s="2"/>
      <c r="X27" s="2"/>
      <c r="Y27" s="3"/>
      <c r="Z27" s="2"/>
      <c r="AA27" s="2"/>
      <c r="AB27" s="3"/>
      <c r="AC27" s="2"/>
      <c r="AD27" s="2"/>
      <c r="AE27" s="2"/>
      <c r="AF27" s="2"/>
      <c r="AG27" s="2"/>
    </row>
    <row r="28" spans="1:33" s="4" customFormat="1">
      <c r="A28" s="1">
        <v>27</v>
      </c>
      <c r="B28" s="37">
        <v>-10.87</v>
      </c>
      <c r="C28" s="2">
        <v>-17.02</v>
      </c>
      <c r="D28" s="2">
        <v>-55.11</v>
      </c>
      <c r="E28" s="38">
        <v>-225.95</v>
      </c>
      <c r="F28" s="2">
        <v>-23.44</v>
      </c>
      <c r="G28" s="2">
        <v>-68.37</v>
      </c>
      <c r="H28" s="39"/>
      <c r="I28" s="17">
        <v>27</v>
      </c>
      <c r="J28" s="39">
        <v>3.19</v>
      </c>
      <c r="K28" s="2">
        <v>3.88</v>
      </c>
      <c r="L28" s="2">
        <v>8.74</v>
      </c>
      <c r="M28" s="2">
        <v>10.119999999999999</v>
      </c>
      <c r="N28" s="39">
        <v>21.5</v>
      </c>
      <c r="O28" s="13">
        <v>27</v>
      </c>
      <c r="P28" s="22"/>
      <c r="Q28" s="22"/>
      <c r="R28" s="22"/>
      <c r="S28" s="22"/>
      <c r="T28" s="22"/>
      <c r="U28" s="23">
        <v>20</v>
      </c>
      <c r="V28" s="13">
        <v>174</v>
      </c>
      <c r="W28" s="2"/>
      <c r="X28" s="2"/>
      <c r="Y28" s="3"/>
      <c r="Z28" s="2"/>
      <c r="AA28" s="3"/>
      <c r="AB28" s="2"/>
      <c r="AC28" s="2"/>
      <c r="AD28" s="2"/>
      <c r="AE28" s="2"/>
      <c r="AF28" s="2"/>
      <c r="AG28" s="3"/>
    </row>
    <row r="29" spans="1:33" s="4" customFormat="1">
      <c r="A29" s="1">
        <v>28</v>
      </c>
      <c r="B29" s="37">
        <v>-10.83</v>
      </c>
      <c r="C29" s="2">
        <v>-16.96</v>
      </c>
      <c r="D29" s="2">
        <v>-54.95</v>
      </c>
      <c r="E29" s="38">
        <v>-225.4</v>
      </c>
      <c r="F29" s="2">
        <v>-23.34</v>
      </c>
      <c r="G29" s="2">
        <v>-68.150000000000006</v>
      </c>
      <c r="H29" s="39">
        <v>1.07</v>
      </c>
      <c r="I29" s="17">
        <v>28</v>
      </c>
      <c r="J29" s="39">
        <v>3.22</v>
      </c>
      <c r="K29" s="2">
        <v>3.95</v>
      </c>
      <c r="L29" s="2">
        <v>8.94</v>
      </c>
      <c r="M29" s="2">
        <v>10.34</v>
      </c>
      <c r="N29" s="39">
        <v>22</v>
      </c>
      <c r="O29" s="13">
        <v>28</v>
      </c>
      <c r="P29" s="22"/>
      <c r="Q29" s="23">
        <v>12.1</v>
      </c>
      <c r="R29" s="23">
        <v>40.700000000000003</v>
      </c>
      <c r="S29" s="23">
        <v>14.7</v>
      </c>
      <c r="T29" s="23">
        <v>49.3</v>
      </c>
      <c r="U29" s="23">
        <v>20.5</v>
      </c>
      <c r="V29" s="13">
        <v>173</v>
      </c>
      <c r="W29" s="2"/>
      <c r="X29" s="2"/>
      <c r="Y29" s="2"/>
      <c r="Z29" s="2"/>
      <c r="AA29" s="2"/>
      <c r="AB29" s="3"/>
      <c r="AC29" s="2"/>
      <c r="AD29" s="2"/>
      <c r="AE29" s="2"/>
      <c r="AF29" s="2"/>
      <c r="AG29" s="2"/>
    </row>
    <row r="30" spans="1:33" s="4" customFormat="1">
      <c r="A30" s="1">
        <v>29</v>
      </c>
      <c r="B30" s="37">
        <v>-10.79</v>
      </c>
      <c r="C30" s="2">
        <v>-16.91</v>
      </c>
      <c r="D30" s="2">
        <v>-54.79</v>
      </c>
      <c r="E30" s="38">
        <v>-224.85</v>
      </c>
      <c r="F30" s="2">
        <v>-23.25</v>
      </c>
      <c r="G30" s="2">
        <v>-67.930000000000007</v>
      </c>
      <c r="H30" s="39">
        <v>1.08</v>
      </c>
      <c r="I30" s="17">
        <v>29</v>
      </c>
      <c r="J30" s="39">
        <v>3.25</v>
      </c>
      <c r="K30" s="2">
        <v>4.0199999999999996</v>
      </c>
      <c r="L30" s="2">
        <v>9.16</v>
      </c>
      <c r="M30" s="2">
        <v>10.58</v>
      </c>
      <c r="N30" s="39">
        <v>22.5</v>
      </c>
      <c r="O30" s="13">
        <v>29</v>
      </c>
      <c r="P30" s="22"/>
      <c r="Q30" s="22"/>
      <c r="R30" s="23">
        <v>40.799999999999997</v>
      </c>
      <c r="S30" s="22"/>
      <c r="T30" s="23">
        <v>49.4</v>
      </c>
      <c r="U30" s="23">
        <v>21</v>
      </c>
      <c r="V30" s="13">
        <v>172</v>
      </c>
      <c r="W30" s="2"/>
      <c r="X30" s="2"/>
      <c r="Y30" s="3"/>
      <c r="Z30" s="2"/>
      <c r="AA30" s="2"/>
      <c r="AB30" s="2"/>
      <c r="AC30" s="2"/>
      <c r="AD30" s="2"/>
      <c r="AE30" s="2"/>
      <c r="AF30" s="2"/>
      <c r="AG30" s="3"/>
    </row>
    <row r="31" spans="1:33" s="4" customFormat="1">
      <c r="A31" s="1">
        <v>30</v>
      </c>
      <c r="B31" s="37">
        <v>-10.75</v>
      </c>
      <c r="C31" s="2">
        <v>-16.86</v>
      </c>
      <c r="D31" s="2">
        <v>-54.64</v>
      </c>
      <c r="E31" s="38">
        <v>-224.3</v>
      </c>
      <c r="F31" s="2">
        <v>-23.16</v>
      </c>
      <c r="G31" s="2">
        <v>-67.72</v>
      </c>
      <c r="H31" s="39"/>
      <c r="I31" s="17">
        <v>30</v>
      </c>
      <c r="J31" s="39">
        <v>3.28</v>
      </c>
      <c r="K31" s="2">
        <v>4.09</v>
      </c>
      <c r="L31" s="2">
        <v>9.36</v>
      </c>
      <c r="M31" s="2">
        <v>10.8</v>
      </c>
      <c r="N31" s="39">
        <v>23</v>
      </c>
      <c r="O31" s="13">
        <v>30</v>
      </c>
      <c r="P31" s="22"/>
      <c r="Q31" s="22"/>
      <c r="R31" s="22"/>
      <c r="S31" s="26">
        <v>14.8</v>
      </c>
      <c r="T31" s="26">
        <v>49.5</v>
      </c>
      <c r="U31" s="22"/>
      <c r="V31" s="14">
        <v>171</v>
      </c>
      <c r="W31" s="7"/>
      <c r="X31" s="7"/>
      <c r="Y31" s="7"/>
      <c r="Z31" s="7"/>
      <c r="AA31" s="7"/>
      <c r="AB31" s="3"/>
      <c r="AC31" s="7"/>
      <c r="AD31" s="7"/>
      <c r="AE31" s="7"/>
      <c r="AF31" s="7"/>
      <c r="AG31" s="7"/>
    </row>
    <row r="32" spans="1:33" s="4" customFormat="1">
      <c r="A32" s="1">
        <v>31</v>
      </c>
      <c r="B32" s="37">
        <v>-10.71</v>
      </c>
      <c r="C32" s="2">
        <v>-16.8</v>
      </c>
      <c r="D32" s="2">
        <v>-54.49</v>
      </c>
      <c r="E32" s="38">
        <v>-223.75</v>
      </c>
      <c r="F32" s="2">
        <v>-23.07</v>
      </c>
      <c r="G32" s="2">
        <v>-67.510000000000005</v>
      </c>
      <c r="H32" s="39">
        <v>1.0900000000000001</v>
      </c>
      <c r="I32" s="17">
        <v>31</v>
      </c>
      <c r="J32" s="39">
        <v>3.31</v>
      </c>
      <c r="K32" s="2">
        <v>4.16</v>
      </c>
      <c r="L32" s="2">
        <v>9.58</v>
      </c>
      <c r="M32" s="2">
        <v>11.02</v>
      </c>
      <c r="N32" s="39">
        <v>23.5</v>
      </c>
      <c r="O32" s="13">
        <v>31</v>
      </c>
      <c r="P32" s="22"/>
      <c r="Q32" s="22"/>
      <c r="R32" s="23">
        <v>40.9</v>
      </c>
      <c r="S32" s="22"/>
      <c r="T32" s="23">
        <v>49.6</v>
      </c>
      <c r="U32" s="23">
        <v>21.5</v>
      </c>
      <c r="V32" s="13">
        <v>170</v>
      </c>
      <c r="W32" s="2"/>
      <c r="X32" s="2"/>
      <c r="Y32" s="3"/>
      <c r="Z32" s="2"/>
      <c r="AA32" s="2"/>
      <c r="AB32" s="2"/>
      <c r="AC32" s="2"/>
      <c r="AD32" s="2"/>
      <c r="AE32" s="2"/>
      <c r="AF32" s="2"/>
      <c r="AG32" s="2"/>
    </row>
    <row r="33" spans="1:55" s="4" customFormat="1">
      <c r="A33" s="1">
        <v>32</v>
      </c>
      <c r="B33" s="37">
        <v>-10.67</v>
      </c>
      <c r="C33" s="2">
        <v>-16.75</v>
      </c>
      <c r="D33" s="2">
        <v>-54.34</v>
      </c>
      <c r="E33" s="38">
        <v>-223.2</v>
      </c>
      <c r="F33" s="2">
        <v>-22.98</v>
      </c>
      <c r="G33" s="2">
        <v>-67.3</v>
      </c>
      <c r="H33" s="39"/>
      <c r="I33" s="17">
        <v>32</v>
      </c>
      <c r="J33" s="39">
        <v>3.34</v>
      </c>
      <c r="K33" s="2">
        <v>4.2300000000000004</v>
      </c>
      <c r="L33" s="2">
        <v>9.7799999999999994</v>
      </c>
      <c r="M33" s="2">
        <v>11.24</v>
      </c>
      <c r="N33" s="39">
        <v>24</v>
      </c>
      <c r="O33" s="13">
        <v>32</v>
      </c>
      <c r="P33" s="22"/>
      <c r="Q33" s="23">
        <v>12.2</v>
      </c>
      <c r="R33" s="23">
        <v>41</v>
      </c>
      <c r="S33" s="23">
        <v>14.9</v>
      </c>
      <c r="T33" s="23">
        <v>49.7</v>
      </c>
      <c r="U33" s="23">
        <v>22</v>
      </c>
      <c r="V33" s="13">
        <v>169</v>
      </c>
      <c r="W33" s="2"/>
      <c r="X33" s="2"/>
      <c r="Y33" s="2"/>
      <c r="Z33" s="2"/>
      <c r="AA33" s="2"/>
      <c r="AB33" s="3"/>
      <c r="AC33" s="2"/>
      <c r="AD33" s="2"/>
      <c r="AE33" s="2"/>
      <c r="AF33" s="2"/>
      <c r="AG33" s="3"/>
    </row>
    <row r="34" spans="1:55" s="4" customFormat="1">
      <c r="A34" s="1">
        <v>33</v>
      </c>
      <c r="B34" s="37">
        <v>-10.63</v>
      </c>
      <c r="C34" s="2">
        <v>-16.7</v>
      </c>
      <c r="D34" s="2">
        <v>-54.19</v>
      </c>
      <c r="E34" s="38">
        <v>-222.65</v>
      </c>
      <c r="F34" s="2">
        <v>-22.89</v>
      </c>
      <c r="G34" s="2">
        <v>-67.099999999999994</v>
      </c>
      <c r="H34" s="39">
        <v>1.1000000000000001</v>
      </c>
      <c r="I34" s="17">
        <v>33</v>
      </c>
      <c r="J34" s="39">
        <v>3.37</v>
      </c>
      <c r="K34" s="2">
        <v>4.3</v>
      </c>
      <c r="L34" s="2">
        <v>9.98</v>
      </c>
      <c r="M34" s="2">
        <v>11.46</v>
      </c>
      <c r="N34" s="39">
        <v>24.5</v>
      </c>
      <c r="O34" s="13">
        <v>33</v>
      </c>
      <c r="P34" s="23">
        <v>7.8</v>
      </c>
      <c r="Q34" s="22"/>
      <c r="R34" s="23">
        <v>41.1</v>
      </c>
      <c r="S34" s="22"/>
      <c r="T34" s="23">
        <v>49.8</v>
      </c>
      <c r="U34" s="23">
        <v>22.5</v>
      </c>
      <c r="V34" s="13">
        <v>168</v>
      </c>
      <c r="W34" s="2"/>
      <c r="X34" s="2"/>
      <c r="Y34" s="3"/>
      <c r="Z34" s="2"/>
      <c r="AA34" s="2"/>
      <c r="AB34" s="3"/>
      <c r="AC34" s="2"/>
      <c r="AD34" s="2"/>
      <c r="AE34" s="2"/>
      <c r="AF34" s="2"/>
      <c r="AG34" s="2"/>
    </row>
    <row r="35" spans="1:55" s="4" customFormat="1">
      <c r="A35" s="1">
        <v>34</v>
      </c>
      <c r="B35" s="37">
        <v>-10.59</v>
      </c>
      <c r="C35" s="2">
        <v>-16.649999999999999</v>
      </c>
      <c r="D35" s="2">
        <v>-54.04</v>
      </c>
      <c r="E35" s="38">
        <v>-222.1</v>
      </c>
      <c r="F35" s="2">
        <v>-22.8</v>
      </c>
      <c r="G35" s="2">
        <v>-66.900000000000006</v>
      </c>
      <c r="H35" s="39"/>
      <c r="I35" s="17">
        <v>34</v>
      </c>
      <c r="J35" s="39">
        <v>3.4</v>
      </c>
      <c r="K35" s="2">
        <v>4.37</v>
      </c>
      <c r="L35" s="2">
        <v>10.199999999999999</v>
      </c>
      <c r="M35" s="2">
        <v>11.68</v>
      </c>
      <c r="N35" s="39">
        <v>25</v>
      </c>
      <c r="O35" s="13">
        <v>34</v>
      </c>
      <c r="P35" s="22"/>
      <c r="Q35" s="22"/>
      <c r="R35" s="22"/>
      <c r="S35" s="22"/>
      <c r="T35" s="23">
        <v>49.9</v>
      </c>
      <c r="U35" s="23">
        <v>23</v>
      </c>
      <c r="V35" s="13">
        <v>167</v>
      </c>
      <c r="W35" s="2"/>
      <c r="X35" s="2"/>
      <c r="Y35" s="3"/>
      <c r="Z35" s="2"/>
      <c r="AA35" s="2"/>
      <c r="AB35" s="2"/>
      <c r="AC35" s="2"/>
      <c r="AD35" s="2"/>
      <c r="AE35" s="2"/>
      <c r="AF35" s="2"/>
      <c r="AG35" s="3"/>
    </row>
    <row r="36" spans="1:55" s="4" customFormat="1">
      <c r="A36" s="1">
        <v>35</v>
      </c>
      <c r="B36" s="37">
        <v>-10.55</v>
      </c>
      <c r="C36" s="2">
        <v>-16.600000000000001</v>
      </c>
      <c r="D36" s="2">
        <v>-53.9</v>
      </c>
      <c r="E36" s="38">
        <v>-221.55</v>
      </c>
      <c r="F36" s="2">
        <v>-22.72</v>
      </c>
      <c r="G36" s="2">
        <v>-66.7</v>
      </c>
      <c r="H36" s="39">
        <v>1.1100000000000001</v>
      </c>
      <c r="I36" s="17">
        <v>35</v>
      </c>
      <c r="J36" s="39">
        <v>3.43</v>
      </c>
      <c r="K36" s="2">
        <v>4.4400000000000004</v>
      </c>
      <c r="L36" s="2">
        <v>10.4</v>
      </c>
      <c r="M36" s="2">
        <v>11.9</v>
      </c>
      <c r="N36" s="39">
        <v>25.5</v>
      </c>
      <c r="O36" s="13">
        <v>35</v>
      </c>
      <c r="P36" s="22"/>
      <c r="Q36" s="22"/>
      <c r="R36" s="23">
        <v>41.2</v>
      </c>
      <c r="S36" s="23">
        <v>15</v>
      </c>
      <c r="T36" s="23">
        <v>50</v>
      </c>
      <c r="U36" s="23">
        <v>23.5</v>
      </c>
      <c r="V36" s="13">
        <v>166</v>
      </c>
      <c r="W36" s="2"/>
      <c r="X36" s="2"/>
      <c r="Y36" s="2"/>
      <c r="Z36" s="2"/>
      <c r="AA36" s="2"/>
      <c r="AB36" s="3"/>
      <c r="AC36" s="2"/>
      <c r="AD36" s="2"/>
      <c r="AE36" s="2"/>
      <c r="AF36" s="2"/>
      <c r="AG36" s="2"/>
    </row>
    <row r="37" spans="1:55" s="4" customFormat="1">
      <c r="A37" s="1">
        <v>36</v>
      </c>
      <c r="B37" s="37">
        <v>-10.52</v>
      </c>
      <c r="C37" s="2">
        <v>-16.55</v>
      </c>
      <c r="D37" s="2">
        <v>-53.75</v>
      </c>
      <c r="E37" s="38">
        <v>-221</v>
      </c>
      <c r="F37" s="2">
        <v>-22.63</v>
      </c>
      <c r="G37" s="2">
        <v>-66.5</v>
      </c>
      <c r="H37" s="39"/>
      <c r="I37" s="17">
        <v>36</v>
      </c>
      <c r="J37" s="39">
        <v>3.46</v>
      </c>
      <c r="K37" s="2">
        <v>4.51</v>
      </c>
      <c r="L37" s="2">
        <v>10.62</v>
      </c>
      <c r="M37" s="2">
        <v>12.12</v>
      </c>
      <c r="N37" s="39">
        <v>26</v>
      </c>
      <c r="O37" s="13">
        <v>36</v>
      </c>
      <c r="P37" s="22"/>
      <c r="Q37" s="22"/>
      <c r="R37" s="23">
        <v>41.3</v>
      </c>
      <c r="S37" s="22"/>
      <c r="T37" s="23">
        <v>50.1</v>
      </c>
      <c r="U37" s="22"/>
      <c r="V37" s="13">
        <v>165</v>
      </c>
      <c r="W37" s="2"/>
      <c r="X37" s="2"/>
      <c r="Y37" s="3"/>
      <c r="Z37" s="2"/>
      <c r="AA37" s="2"/>
      <c r="AB37" s="2"/>
      <c r="AC37" s="2"/>
      <c r="AD37" s="2"/>
      <c r="AE37" s="2"/>
      <c r="AF37" s="2"/>
      <c r="AG37" s="3"/>
    </row>
    <row r="38" spans="1:55" s="4" customFormat="1">
      <c r="A38" s="1">
        <v>37</v>
      </c>
      <c r="B38" s="37">
        <v>-10.48</v>
      </c>
      <c r="C38" s="2">
        <v>-16.5</v>
      </c>
      <c r="D38" s="2">
        <v>-53.61</v>
      </c>
      <c r="E38" s="38">
        <v>-220.45</v>
      </c>
      <c r="F38" s="2">
        <v>-22.55</v>
      </c>
      <c r="G38" s="2">
        <v>-66.31</v>
      </c>
      <c r="H38" s="39">
        <v>1.1200000000000001</v>
      </c>
      <c r="I38" s="17">
        <v>37</v>
      </c>
      <c r="J38" s="39">
        <v>3.49</v>
      </c>
      <c r="K38" s="2">
        <v>4.57</v>
      </c>
      <c r="L38" s="2">
        <v>10.82</v>
      </c>
      <c r="M38" s="2">
        <v>12.36</v>
      </c>
      <c r="N38" s="39">
        <v>26.5</v>
      </c>
      <c r="O38" s="13">
        <v>37</v>
      </c>
      <c r="P38" s="22"/>
      <c r="Q38" s="23">
        <v>12.3</v>
      </c>
      <c r="R38" s="22"/>
      <c r="S38" s="23">
        <v>15.1</v>
      </c>
      <c r="T38" s="23">
        <v>50.2</v>
      </c>
      <c r="U38" s="23">
        <v>24</v>
      </c>
      <c r="V38" s="13">
        <v>164</v>
      </c>
      <c r="W38" s="2"/>
      <c r="X38" s="2"/>
      <c r="Y38" s="2"/>
      <c r="Z38" s="2"/>
      <c r="AA38" s="2"/>
      <c r="AB38" s="3"/>
      <c r="AC38" s="2"/>
      <c r="AD38" s="2"/>
      <c r="AE38" s="2"/>
      <c r="AF38" s="2"/>
      <c r="AG38" s="2"/>
    </row>
    <row r="39" spans="1:55" s="4" customFormat="1">
      <c r="A39" s="1">
        <v>38</v>
      </c>
      <c r="B39" s="37">
        <v>-10.45</v>
      </c>
      <c r="C39" s="2">
        <v>-16.45</v>
      </c>
      <c r="D39" s="2">
        <v>-53.47</v>
      </c>
      <c r="E39" s="38">
        <v>-219.9</v>
      </c>
      <c r="F39" s="2">
        <v>-22.47</v>
      </c>
      <c r="G39" s="2">
        <v>-66.12</v>
      </c>
      <c r="H39" s="39"/>
      <c r="I39" s="17">
        <v>38</v>
      </c>
      <c r="J39" s="39">
        <v>3.52</v>
      </c>
      <c r="K39" s="2">
        <v>4.6399999999999997</v>
      </c>
      <c r="L39" s="2">
        <v>11.02</v>
      </c>
      <c r="M39" s="2">
        <v>12.58</v>
      </c>
      <c r="N39" s="39"/>
      <c r="O39" s="13">
        <v>38</v>
      </c>
      <c r="P39" s="22"/>
      <c r="Q39" s="22"/>
      <c r="R39" s="23">
        <v>41.4</v>
      </c>
      <c r="S39" s="22"/>
      <c r="T39" s="23">
        <v>50.3</v>
      </c>
      <c r="U39" s="23">
        <v>24.5</v>
      </c>
      <c r="V39" s="13">
        <v>163</v>
      </c>
      <c r="W39" s="2"/>
      <c r="X39" s="2"/>
      <c r="Y39" s="3"/>
      <c r="Z39" s="2"/>
      <c r="AA39" s="2"/>
      <c r="AB39" s="2"/>
      <c r="AC39" s="2"/>
      <c r="AD39" s="2"/>
      <c r="AE39" s="2"/>
      <c r="AF39" s="2"/>
      <c r="AG39" s="2"/>
    </row>
    <row r="40" spans="1:55" s="4" customFormat="1">
      <c r="A40" s="1">
        <v>39</v>
      </c>
      <c r="B40" s="37">
        <v>-10.42</v>
      </c>
      <c r="C40" s="2">
        <v>-16.41</v>
      </c>
      <c r="D40" s="2">
        <v>-53.33</v>
      </c>
      <c r="E40" s="38">
        <v>-219.35</v>
      </c>
      <c r="F40" s="2">
        <v>-22.39</v>
      </c>
      <c r="G40" s="2">
        <v>-65.930000000000007</v>
      </c>
      <c r="H40" s="39">
        <v>1.1299999999999999</v>
      </c>
      <c r="I40" s="17">
        <v>39</v>
      </c>
      <c r="J40" s="39">
        <v>3.55</v>
      </c>
      <c r="K40" s="2">
        <v>4.71</v>
      </c>
      <c r="L40" s="2">
        <v>11.24</v>
      </c>
      <c r="M40" s="2">
        <v>12.8</v>
      </c>
      <c r="N40" s="39">
        <v>27</v>
      </c>
      <c r="O40" s="13">
        <v>39</v>
      </c>
      <c r="P40" s="22"/>
      <c r="Q40" s="22"/>
      <c r="R40" s="26">
        <v>41.5</v>
      </c>
      <c r="S40" s="26">
        <v>15.2</v>
      </c>
      <c r="T40" s="26">
        <v>50.4</v>
      </c>
      <c r="U40" s="23">
        <v>25</v>
      </c>
      <c r="V40" s="14">
        <v>162</v>
      </c>
      <c r="W40" s="7"/>
      <c r="X40" s="7"/>
      <c r="Y40" s="7"/>
      <c r="Z40" s="7"/>
      <c r="AA40" s="7"/>
      <c r="AB40" s="3"/>
      <c r="AC40" s="7"/>
      <c r="AD40" s="7"/>
      <c r="AE40" s="7"/>
      <c r="AF40" s="7"/>
      <c r="AG40" s="3"/>
    </row>
    <row r="41" spans="1:55" s="4" customFormat="1">
      <c r="A41" s="1">
        <v>40</v>
      </c>
      <c r="B41" s="37">
        <v>-10.38</v>
      </c>
      <c r="C41" s="2">
        <v>-16.36</v>
      </c>
      <c r="D41" s="2">
        <v>-53.2</v>
      </c>
      <c r="E41" s="38">
        <v>-218.8</v>
      </c>
      <c r="F41" s="2">
        <v>-22.3</v>
      </c>
      <c r="G41" s="2">
        <v>-65.739999999999995</v>
      </c>
      <c r="H41" s="39"/>
      <c r="I41" s="17">
        <v>40</v>
      </c>
      <c r="J41" s="39">
        <v>3.58</v>
      </c>
      <c r="K41" s="2">
        <v>4.78</v>
      </c>
      <c r="L41" s="2">
        <v>11.44</v>
      </c>
      <c r="M41" s="2">
        <v>13.02</v>
      </c>
      <c r="N41" s="39">
        <v>27.5</v>
      </c>
      <c r="O41" s="13">
        <v>40</v>
      </c>
      <c r="P41" s="22"/>
      <c r="Q41" s="22"/>
      <c r="R41" s="23">
        <v>41.6</v>
      </c>
      <c r="S41" s="22"/>
      <c r="T41" s="23">
        <v>50.5</v>
      </c>
      <c r="U41" s="22"/>
      <c r="V41" s="13">
        <v>161</v>
      </c>
      <c r="W41" s="2"/>
      <c r="X41" s="2"/>
      <c r="Y41" s="3"/>
      <c r="Z41" s="2"/>
      <c r="AA41" s="2"/>
      <c r="AB41" s="2"/>
      <c r="AC41" s="2"/>
      <c r="AD41" s="2"/>
      <c r="AE41" s="2"/>
      <c r="AF41" s="2"/>
      <c r="AG41" s="2"/>
    </row>
    <row r="42" spans="1:55">
      <c r="A42" s="1">
        <v>41</v>
      </c>
      <c r="B42" s="37">
        <v>-10.34</v>
      </c>
      <c r="C42" s="2">
        <v>-16.32</v>
      </c>
      <c r="D42" s="2">
        <v>-53.06</v>
      </c>
      <c r="E42" s="38">
        <v>-218.25</v>
      </c>
      <c r="F42" s="2">
        <v>-22.22</v>
      </c>
      <c r="G42" s="2">
        <v>-65.56</v>
      </c>
      <c r="H42" s="39">
        <v>1.1399999999999999</v>
      </c>
      <c r="I42" s="17">
        <v>41</v>
      </c>
      <c r="J42" s="39">
        <v>3.61</v>
      </c>
      <c r="K42" s="2">
        <v>4.8499999999999996</v>
      </c>
      <c r="L42" s="2">
        <v>11.66</v>
      </c>
      <c r="M42" s="2">
        <v>13.24</v>
      </c>
      <c r="N42" s="39">
        <v>28</v>
      </c>
      <c r="O42" s="13">
        <v>41</v>
      </c>
      <c r="P42" s="23">
        <v>7.9</v>
      </c>
      <c r="Q42" s="23">
        <v>12.4</v>
      </c>
      <c r="R42" s="22"/>
      <c r="S42" s="22"/>
      <c r="T42" s="22"/>
      <c r="U42" s="23">
        <v>25.5</v>
      </c>
      <c r="V42" s="13">
        <v>160</v>
      </c>
      <c r="W42" s="2"/>
      <c r="X42" s="2"/>
      <c r="Y42" s="3"/>
      <c r="Z42" s="2"/>
      <c r="AA42" s="3"/>
      <c r="AB42" s="3"/>
      <c r="AC42" s="2"/>
      <c r="AD42" s="2"/>
      <c r="AE42" s="2"/>
      <c r="AF42" s="2"/>
      <c r="AG42" s="3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>
      <c r="A43" s="1">
        <v>42</v>
      </c>
      <c r="B43" s="37">
        <v>-10.31</v>
      </c>
      <c r="C43" s="2">
        <v>-16.27</v>
      </c>
      <c r="D43" s="2">
        <v>-52.93</v>
      </c>
      <c r="E43" s="38">
        <v>-217.7</v>
      </c>
      <c r="F43" s="2">
        <v>-22.15</v>
      </c>
      <c r="G43" s="2">
        <v>-65.38</v>
      </c>
      <c r="H43" s="39"/>
      <c r="I43" s="17">
        <v>42</v>
      </c>
      <c r="J43" s="39">
        <v>3.64</v>
      </c>
      <c r="K43" s="2">
        <v>4.92</v>
      </c>
      <c r="L43" s="2">
        <v>11.86</v>
      </c>
      <c r="M43" s="2">
        <v>13.46</v>
      </c>
      <c r="N43" s="39"/>
      <c r="O43" s="13">
        <v>42</v>
      </c>
      <c r="P43" s="22"/>
      <c r="Q43" s="22"/>
      <c r="R43" s="23">
        <v>41.7</v>
      </c>
      <c r="S43" s="23">
        <v>15.3</v>
      </c>
      <c r="T43" s="23">
        <v>50.6</v>
      </c>
      <c r="U43" s="23">
        <v>26</v>
      </c>
      <c r="V43" s="13">
        <v>159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>
      <c r="A44" s="1">
        <v>43</v>
      </c>
      <c r="B44" s="37">
        <v>-10.27</v>
      </c>
      <c r="C44" s="2">
        <v>-16.23</v>
      </c>
      <c r="D44" s="2">
        <v>-52.8</v>
      </c>
      <c r="E44" s="38">
        <v>-217.15</v>
      </c>
      <c r="F44" s="2">
        <v>-22.07</v>
      </c>
      <c r="G44" s="2">
        <v>-65.2</v>
      </c>
      <c r="H44" s="39">
        <v>1.1499999999999999</v>
      </c>
      <c r="I44" s="17">
        <v>43</v>
      </c>
      <c r="J44" s="39">
        <v>3.67</v>
      </c>
      <c r="K44" s="2">
        <v>4.99</v>
      </c>
      <c r="L44" s="2">
        <v>12.06</v>
      </c>
      <c r="M44" s="2">
        <v>13.68</v>
      </c>
      <c r="N44" s="39">
        <v>28.5</v>
      </c>
      <c r="O44" s="13">
        <v>43</v>
      </c>
      <c r="P44" s="22"/>
      <c r="Q44" s="22"/>
      <c r="R44" s="23">
        <v>41.8</v>
      </c>
      <c r="S44" s="22"/>
      <c r="T44" s="23">
        <v>50.7</v>
      </c>
      <c r="U44" s="23">
        <v>26.5</v>
      </c>
      <c r="V44" s="13">
        <v>158</v>
      </c>
      <c r="W44" s="2"/>
      <c r="X44" s="2"/>
      <c r="Y44" s="3"/>
      <c r="Z44" s="2"/>
      <c r="AA44" s="2"/>
      <c r="AB44" s="3"/>
      <c r="AC44" s="2"/>
      <c r="AD44" s="2"/>
      <c r="AE44" s="2"/>
      <c r="AF44" s="2"/>
      <c r="AG44" s="2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>
      <c r="A45" s="1">
        <v>44</v>
      </c>
      <c r="B45" s="37">
        <v>-10.23</v>
      </c>
      <c r="C45" s="2">
        <v>-16.18</v>
      </c>
      <c r="D45" s="2">
        <v>-52.67</v>
      </c>
      <c r="E45" s="38">
        <v>-216.6</v>
      </c>
      <c r="F45" s="2">
        <v>-21.99</v>
      </c>
      <c r="G45" s="2">
        <v>-65.02</v>
      </c>
      <c r="H45" s="39"/>
      <c r="I45" s="17">
        <v>44</v>
      </c>
      <c r="J45" s="39">
        <v>3.7</v>
      </c>
      <c r="K45" s="2">
        <v>5.0599999999999996</v>
      </c>
      <c r="L45" s="2">
        <v>12.28</v>
      </c>
      <c r="M45" s="2">
        <v>13.9</v>
      </c>
      <c r="N45" s="39">
        <v>29</v>
      </c>
      <c r="O45" s="13">
        <v>44</v>
      </c>
      <c r="P45" s="22"/>
      <c r="Q45" s="22"/>
      <c r="R45" s="22"/>
      <c r="S45" s="23">
        <v>15.4</v>
      </c>
      <c r="T45" s="23">
        <v>50.8</v>
      </c>
      <c r="U45" s="22"/>
      <c r="V45" s="13">
        <v>157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>
      <c r="A46" s="1">
        <v>45</v>
      </c>
      <c r="B46" s="37">
        <v>-10.199999999999999</v>
      </c>
      <c r="C46" s="2">
        <v>-16.14</v>
      </c>
      <c r="D46" s="2">
        <v>-52.54</v>
      </c>
      <c r="E46" s="38">
        <v>-216.05</v>
      </c>
      <c r="F46" s="2">
        <v>-21.91</v>
      </c>
      <c r="G46" s="2">
        <v>-64.84</v>
      </c>
      <c r="H46" s="39">
        <v>1.1599999999999999</v>
      </c>
      <c r="I46" s="17">
        <v>45</v>
      </c>
      <c r="J46" s="39">
        <v>3.73</v>
      </c>
      <c r="K46" s="2">
        <v>5.13</v>
      </c>
      <c r="L46" s="2">
        <v>12.48</v>
      </c>
      <c r="M46" s="2">
        <v>14.12</v>
      </c>
      <c r="N46" s="39">
        <v>29.5</v>
      </c>
      <c r="O46" s="13">
        <v>45</v>
      </c>
      <c r="P46" s="22"/>
      <c r="Q46" s="23">
        <v>12.5</v>
      </c>
      <c r="R46" s="23">
        <v>41.9</v>
      </c>
      <c r="S46" s="22"/>
      <c r="T46" s="23">
        <v>50.9</v>
      </c>
      <c r="U46" s="23">
        <v>27</v>
      </c>
      <c r="V46" s="13">
        <v>156</v>
      </c>
      <c r="W46" s="2"/>
      <c r="X46" s="2"/>
      <c r="Y46" s="3"/>
      <c r="Z46" s="2"/>
      <c r="AA46" s="2"/>
      <c r="AB46" s="3"/>
      <c r="AC46" s="2"/>
      <c r="AD46" s="2"/>
      <c r="AE46" s="2"/>
      <c r="AF46" s="2"/>
      <c r="AG46" s="2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>
      <c r="A47" s="1">
        <v>46</v>
      </c>
      <c r="B47" s="37">
        <v>-10.16</v>
      </c>
      <c r="C47" s="2">
        <v>-16.09</v>
      </c>
      <c r="D47" s="2">
        <v>-52.41</v>
      </c>
      <c r="E47" s="38">
        <v>-215.5</v>
      </c>
      <c r="F47" s="2">
        <v>-21.84</v>
      </c>
      <c r="G47" s="2">
        <v>-64.67</v>
      </c>
      <c r="H47" s="39"/>
      <c r="I47" s="17">
        <v>46</v>
      </c>
      <c r="J47" s="39">
        <v>3.76</v>
      </c>
      <c r="K47" s="2">
        <v>5.2</v>
      </c>
      <c r="L47" s="2">
        <v>12.7</v>
      </c>
      <c r="M47" s="2">
        <v>14.34</v>
      </c>
      <c r="N47" s="39"/>
      <c r="O47" s="13">
        <v>46</v>
      </c>
      <c r="P47" s="22"/>
      <c r="Q47" s="22"/>
      <c r="R47" s="23">
        <v>42</v>
      </c>
      <c r="S47" s="23">
        <v>15.5</v>
      </c>
      <c r="T47" s="23">
        <v>51</v>
      </c>
      <c r="U47" s="23">
        <v>27.5</v>
      </c>
      <c r="V47" s="13">
        <v>155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>
      <c r="A48" s="1">
        <v>47</v>
      </c>
      <c r="B48" s="37">
        <v>-10.130000000000001</v>
      </c>
      <c r="C48" s="2">
        <v>-16.05</v>
      </c>
      <c r="D48" s="2">
        <v>-52.29</v>
      </c>
      <c r="E48" s="38">
        <v>-214.95</v>
      </c>
      <c r="F48" s="2">
        <v>-21.76</v>
      </c>
      <c r="G48" s="2">
        <v>-64.5</v>
      </c>
      <c r="H48" s="39">
        <v>1.17</v>
      </c>
      <c r="I48" s="17">
        <v>47</v>
      </c>
      <c r="J48" s="39">
        <v>3.79</v>
      </c>
      <c r="K48" s="2">
        <v>5.26</v>
      </c>
      <c r="L48" s="2">
        <v>12.9</v>
      </c>
      <c r="M48" s="2">
        <v>14.56</v>
      </c>
      <c r="N48" s="39">
        <v>30</v>
      </c>
      <c r="O48" s="13">
        <v>47</v>
      </c>
      <c r="P48" s="22"/>
      <c r="Q48" s="22"/>
      <c r="R48" s="23">
        <v>42.1</v>
      </c>
      <c r="S48" s="22"/>
      <c r="T48" s="23">
        <v>51.1</v>
      </c>
      <c r="U48" s="23">
        <v>28</v>
      </c>
      <c r="V48" s="13">
        <v>154</v>
      </c>
      <c r="W48" s="2"/>
      <c r="X48" s="2"/>
      <c r="Y48" s="3"/>
      <c r="Z48" s="2"/>
      <c r="AA48" s="2"/>
      <c r="AB48" s="3"/>
      <c r="AC48" s="2"/>
      <c r="AD48" s="2"/>
      <c r="AE48" s="2"/>
      <c r="AF48" s="2"/>
      <c r="AG48" s="2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>
      <c r="A49" s="1">
        <v>48</v>
      </c>
      <c r="B49" s="37">
        <v>-10.1</v>
      </c>
      <c r="C49" s="2">
        <v>-16.010000000000002</v>
      </c>
      <c r="D49" s="2">
        <v>-52.16</v>
      </c>
      <c r="E49" s="38">
        <v>-214.4</v>
      </c>
      <c r="F49" s="2">
        <v>-21.69</v>
      </c>
      <c r="G49" s="2">
        <v>-64.33</v>
      </c>
      <c r="H49" s="39"/>
      <c r="I49" s="17">
        <v>48</v>
      </c>
      <c r="J49" s="39">
        <v>3.82</v>
      </c>
      <c r="K49" s="2">
        <v>5.33</v>
      </c>
      <c r="L49" s="2">
        <v>13.1</v>
      </c>
      <c r="M49" s="2">
        <v>14.78</v>
      </c>
      <c r="N49" s="39">
        <v>30.5</v>
      </c>
      <c r="O49" s="13">
        <v>48</v>
      </c>
      <c r="P49" s="22"/>
      <c r="Q49" s="22"/>
      <c r="R49" s="22"/>
      <c r="S49" s="23">
        <v>15.6</v>
      </c>
      <c r="T49" s="23">
        <v>51.2</v>
      </c>
      <c r="U49" s="23">
        <v>28.5</v>
      </c>
      <c r="V49" s="13">
        <v>153</v>
      </c>
      <c r="W49" s="2"/>
      <c r="X49" s="2"/>
      <c r="Y49" s="2"/>
      <c r="Z49" s="2"/>
      <c r="AA49" s="2"/>
      <c r="AB49" s="3"/>
      <c r="AC49" s="2"/>
      <c r="AD49" s="2"/>
      <c r="AE49" s="2"/>
      <c r="AF49" s="2"/>
      <c r="AG49" s="2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>
      <c r="A50" s="1">
        <v>49</v>
      </c>
      <c r="B50" s="37">
        <v>-10.07</v>
      </c>
      <c r="C50" s="2">
        <v>-15.97</v>
      </c>
      <c r="D50" s="2">
        <v>-52.04</v>
      </c>
      <c r="E50" s="38">
        <v>-213.85</v>
      </c>
      <c r="F50" s="2">
        <v>-21.61</v>
      </c>
      <c r="G50" s="2">
        <v>-64.16</v>
      </c>
      <c r="H50" s="39">
        <v>1.18</v>
      </c>
      <c r="I50" s="17">
        <v>49</v>
      </c>
      <c r="J50" s="39">
        <v>3.85</v>
      </c>
      <c r="K50" s="2">
        <v>5.4</v>
      </c>
      <c r="L50" s="2">
        <v>13.32</v>
      </c>
      <c r="M50" s="2">
        <v>15</v>
      </c>
      <c r="N50" s="39">
        <v>31</v>
      </c>
      <c r="O50" s="13">
        <v>49</v>
      </c>
      <c r="P50" s="23">
        <v>8</v>
      </c>
      <c r="Q50" s="22"/>
      <c r="R50" s="23">
        <v>42.2</v>
      </c>
      <c r="S50" s="22"/>
      <c r="T50" s="23">
        <v>51.3</v>
      </c>
      <c r="U50" s="22"/>
      <c r="V50" s="13">
        <v>152</v>
      </c>
      <c r="W50" s="2"/>
      <c r="X50" s="2"/>
      <c r="Y50" s="3"/>
      <c r="Z50" s="2"/>
      <c r="AA50" s="2"/>
      <c r="AB50" s="2"/>
      <c r="AC50" s="2"/>
      <c r="AD50" s="2"/>
      <c r="AE50" s="2"/>
      <c r="AF50" s="2"/>
      <c r="AG50" s="3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>
      <c r="A51" s="1">
        <v>50</v>
      </c>
      <c r="B51" s="37">
        <v>-10.039999999999999</v>
      </c>
      <c r="C51" s="2">
        <v>-15.92</v>
      </c>
      <c r="D51" s="2">
        <v>-51.91</v>
      </c>
      <c r="E51" s="38">
        <v>-213.3</v>
      </c>
      <c r="F51" s="2">
        <v>-21.54</v>
      </c>
      <c r="G51" s="2">
        <v>-63.99</v>
      </c>
      <c r="H51" s="39"/>
      <c r="I51" s="17">
        <v>50</v>
      </c>
      <c r="J51" s="39">
        <v>3.88</v>
      </c>
      <c r="K51" s="2">
        <v>5.47</v>
      </c>
      <c r="L51" s="2">
        <v>13.52</v>
      </c>
      <c r="M51" s="2">
        <v>15.24</v>
      </c>
      <c r="N51" s="39"/>
      <c r="O51" s="13">
        <v>50</v>
      </c>
      <c r="P51" s="22"/>
      <c r="Q51" s="23">
        <v>12.6</v>
      </c>
      <c r="R51" s="23">
        <v>42.3</v>
      </c>
      <c r="S51" s="22"/>
      <c r="T51" s="23">
        <v>51.4</v>
      </c>
      <c r="U51" s="23">
        <v>29</v>
      </c>
      <c r="V51" s="13">
        <v>151</v>
      </c>
      <c r="W51" s="2"/>
      <c r="X51" s="2"/>
      <c r="Y51" s="3"/>
      <c r="Z51" s="2"/>
      <c r="AA51" s="2"/>
      <c r="AB51" s="3"/>
      <c r="AC51" s="2"/>
      <c r="AD51" s="2"/>
      <c r="AE51" s="2"/>
      <c r="AF51" s="2"/>
      <c r="AG51" s="2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>
      <c r="A52" s="1">
        <v>51</v>
      </c>
      <c r="B52" s="37">
        <v>-10.01</v>
      </c>
      <c r="C52" s="2">
        <v>-15.88</v>
      </c>
      <c r="D52" s="2">
        <v>-51.79</v>
      </c>
      <c r="E52" s="38">
        <v>-212.75</v>
      </c>
      <c r="F52" s="2">
        <v>-21.47</v>
      </c>
      <c r="G52" s="2">
        <v>-63.83</v>
      </c>
      <c r="H52" s="39">
        <v>1.19</v>
      </c>
      <c r="I52" s="17">
        <v>51</v>
      </c>
      <c r="J52" s="39">
        <v>3.91</v>
      </c>
      <c r="K52" s="2">
        <v>5.54</v>
      </c>
      <c r="L52" s="2">
        <v>13.72</v>
      </c>
      <c r="M52" s="2">
        <v>15.46</v>
      </c>
      <c r="N52" s="39">
        <v>31.5</v>
      </c>
      <c r="O52" s="13">
        <v>51</v>
      </c>
      <c r="P52" s="22"/>
      <c r="Q52" s="22"/>
      <c r="R52" s="22"/>
      <c r="S52" s="23">
        <v>15.7</v>
      </c>
      <c r="T52" s="23">
        <v>51.5</v>
      </c>
      <c r="U52" s="23">
        <v>29.5</v>
      </c>
      <c r="V52" s="13">
        <v>150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>
      <c r="A53" s="1">
        <v>52</v>
      </c>
      <c r="B53" s="37">
        <v>-9.98</v>
      </c>
      <c r="C53" s="2">
        <v>-15.84</v>
      </c>
      <c r="D53" s="2">
        <v>-51.67</v>
      </c>
      <c r="E53" s="38">
        <v>-212.2</v>
      </c>
      <c r="F53" s="2">
        <v>-21.39</v>
      </c>
      <c r="G53" s="2">
        <v>-63.66</v>
      </c>
      <c r="H53" s="39"/>
      <c r="I53" s="17">
        <v>52</v>
      </c>
      <c r="J53" s="39">
        <v>3.94</v>
      </c>
      <c r="K53" s="2">
        <v>5.61</v>
      </c>
      <c r="L53" s="2">
        <v>13.94</v>
      </c>
      <c r="M53" s="2">
        <v>15.68</v>
      </c>
      <c r="N53" s="39">
        <v>32</v>
      </c>
      <c r="O53" s="13">
        <v>52</v>
      </c>
      <c r="P53" s="22"/>
      <c r="Q53" s="22"/>
      <c r="R53" s="22"/>
      <c r="S53" s="22"/>
      <c r="T53" s="23">
        <v>51.6</v>
      </c>
      <c r="U53" s="22"/>
      <c r="V53" s="13">
        <v>149</v>
      </c>
      <c r="W53" s="2"/>
      <c r="X53" s="2"/>
      <c r="Y53" s="3"/>
      <c r="Z53" s="2"/>
      <c r="AA53" s="2"/>
      <c r="AB53" s="3"/>
      <c r="AC53" s="2"/>
      <c r="AD53" s="2"/>
      <c r="AE53" s="2"/>
      <c r="AF53" s="2"/>
      <c r="AG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>
      <c r="A54" s="1">
        <v>53</v>
      </c>
      <c r="B54" s="37">
        <v>-9.9499999999999993</v>
      </c>
      <c r="C54" s="2">
        <v>-15.8</v>
      </c>
      <c r="D54" s="2">
        <v>-51.55</v>
      </c>
      <c r="E54" s="38">
        <v>-211.65</v>
      </c>
      <c r="F54" s="2">
        <v>-21.32</v>
      </c>
      <c r="G54" s="2">
        <v>-63.5</v>
      </c>
      <c r="H54" s="39">
        <v>1.2</v>
      </c>
      <c r="I54" s="17">
        <v>53</v>
      </c>
      <c r="J54" s="39">
        <v>3.97</v>
      </c>
      <c r="K54" s="2">
        <v>5.68</v>
      </c>
      <c r="L54" s="2">
        <v>14.14</v>
      </c>
      <c r="M54" s="2">
        <v>15.9</v>
      </c>
      <c r="N54" s="39">
        <v>32.5</v>
      </c>
      <c r="O54" s="13">
        <v>53</v>
      </c>
      <c r="P54" s="22"/>
      <c r="Q54" s="22"/>
      <c r="R54" s="23">
        <v>42.5</v>
      </c>
      <c r="S54" s="23">
        <v>15.8</v>
      </c>
      <c r="T54" s="23">
        <v>51.7</v>
      </c>
      <c r="U54" s="23">
        <v>30</v>
      </c>
      <c r="V54" s="13">
        <v>148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>
      <c r="A55" s="1">
        <v>54</v>
      </c>
      <c r="B55" s="37">
        <v>-9.92</v>
      </c>
      <c r="C55" s="2">
        <v>-15.76</v>
      </c>
      <c r="D55" s="2">
        <v>-51.43</v>
      </c>
      <c r="E55" s="38">
        <v>-211.1</v>
      </c>
      <c r="F55" s="2">
        <v>-21.25</v>
      </c>
      <c r="G55" s="2">
        <v>-63.34</v>
      </c>
      <c r="H55" s="39"/>
      <c r="I55" s="17">
        <v>54</v>
      </c>
      <c r="J55" s="39">
        <v>3.99</v>
      </c>
      <c r="K55" s="2">
        <v>5.75</v>
      </c>
      <c r="L55" s="2">
        <v>14.34</v>
      </c>
      <c r="M55" s="2">
        <v>16.12</v>
      </c>
      <c r="N55" s="39">
        <v>33</v>
      </c>
      <c r="O55" s="13">
        <v>54</v>
      </c>
      <c r="P55" s="22"/>
      <c r="Q55" s="23">
        <v>12.7</v>
      </c>
      <c r="R55" s="23">
        <v>42.6</v>
      </c>
      <c r="S55" s="22"/>
      <c r="T55" s="23">
        <v>51.8</v>
      </c>
      <c r="U55" s="23">
        <v>30.5</v>
      </c>
      <c r="V55" s="13">
        <v>147</v>
      </c>
      <c r="W55" s="2"/>
      <c r="X55" s="2"/>
      <c r="Y55" s="3"/>
      <c r="Z55" s="2"/>
      <c r="AA55" s="2"/>
      <c r="AB55" s="3"/>
      <c r="AC55" s="2"/>
      <c r="AD55" s="2"/>
      <c r="AE55" s="2"/>
      <c r="AF55" s="2"/>
      <c r="AG55" s="3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>
      <c r="A56" s="1">
        <v>55</v>
      </c>
      <c r="B56" s="37">
        <v>-9.89</v>
      </c>
      <c r="C56" s="2">
        <v>-15.72</v>
      </c>
      <c r="D56" s="2">
        <v>-51.31</v>
      </c>
      <c r="E56" s="38">
        <v>-210.55</v>
      </c>
      <c r="F56" s="2">
        <v>-21.18</v>
      </c>
      <c r="G56" s="2">
        <v>-63.18</v>
      </c>
      <c r="H56" s="39">
        <v>1.21</v>
      </c>
      <c r="I56" s="17">
        <v>55</v>
      </c>
      <c r="J56" s="39">
        <v>4.01</v>
      </c>
      <c r="K56" s="2">
        <v>5.81</v>
      </c>
      <c r="L56" s="2">
        <v>14.56</v>
      </c>
      <c r="M56" s="2">
        <v>16.34</v>
      </c>
      <c r="N56" s="39"/>
      <c r="O56" s="13">
        <v>55</v>
      </c>
      <c r="P56" s="22"/>
      <c r="Q56" s="22"/>
      <c r="R56" s="23">
        <v>42.7</v>
      </c>
      <c r="S56" s="23">
        <v>15.9</v>
      </c>
      <c r="T56" s="23">
        <v>51.9</v>
      </c>
      <c r="U56" s="23">
        <v>31</v>
      </c>
      <c r="V56" s="13">
        <v>146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>
      <c r="A57" s="1">
        <v>56</v>
      </c>
      <c r="B57" s="37">
        <v>-9.86</v>
      </c>
      <c r="C57" s="2">
        <v>-15.68</v>
      </c>
      <c r="D57" s="2">
        <v>-51.2</v>
      </c>
      <c r="E57" s="38">
        <v>-210</v>
      </c>
      <c r="F57" s="2">
        <v>-21.11</v>
      </c>
      <c r="G57" s="2">
        <v>-63.02</v>
      </c>
      <c r="H57" s="39"/>
      <c r="I57" s="17">
        <v>56</v>
      </c>
      <c r="J57" s="39">
        <v>4.03</v>
      </c>
      <c r="K57" s="2">
        <v>5.88</v>
      </c>
      <c r="L57" s="2">
        <v>14.76</v>
      </c>
      <c r="M57" s="2">
        <v>16.559999999999999</v>
      </c>
      <c r="N57" s="39">
        <v>33.5</v>
      </c>
      <c r="O57" s="13">
        <v>56</v>
      </c>
      <c r="P57" s="22"/>
      <c r="Q57" s="22"/>
      <c r="R57" s="22"/>
      <c r="S57" s="22"/>
      <c r="T57" s="23">
        <v>52</v>
      </c>
      <c r="U57" s="22"/>
      <c r="V57" s="13">
        <v>145</v>
      </c>
      <c r="W57" s="2"/>
      <c r="X57" s="2"/>
      <c r="Y57" s="3"/>
      <c r="Z57" s="2"/>
      <c r="AA57" s="2"/>
      <c r="AB57" s="3"/>
      <c r="AC57" s="2"/>
      <c r="AD57" s="2"/>
      <c r="AE57" s="2"/>
      <c r="AF57" s="2"/>
      <c r="AG57" s="2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>
      <c r="A58" s="1">
        <v>57</v>
      </c>
      <c r="B58" s="37">
        <v>-9.83</v>
      </c>
      <c r="C58" s="2">
        <v>-15.64</v>
      </c>
      <c r="D58" s="2">
        <v>-51.08</v>
      </c>
      <c r="E58" s="38">
        <v>-209.45</v>
      </c>
      <c r="F58" s="2">
        <v>-21.04</v>
      </c>
      <c r="G58" s="2">
        <v>-62.87</v>
      </c>
      <c r="H58" s="39">
        <v>1.22</v>
      </c>
      <c r="I58" s="17">
        <v>57</v>
      </c>
      <c r="J58" s="39">
        <v>4.05</v>
      </c>
      <c r="K58" s="2">
        <v>5.95</v>
      </c>
      <c r="L58" s="2">
        <v>14.96</v>
      </c>
      <c r="M58" s="2">
        <v>16.78</v>
      </c>
      <c r="N58" s="39">
        <v>34</v>
      </c>
      <c r="O58" s="13">
        <v>57</v>
      </c>
      <c r="P58" s="22"/>
      <c r="Q58" s="22"/>
      <c r="R58" s="23">
        <v>42.8</v>
      </c>
      <c r="S58" s="23">
        <v>16</v>
      </c>
      <c r="T58" s="23">
        <v>52.1</v>
      </c>
      <c r="U58" s="23">
        <v>31.5</v>
      </c>
      <c r="V58" s="13">
        <v>144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>
      <c r="A59" s="1">
        <v>58</v>
      </c>
      <c r="B59" s="37">
        <v>-9.8000000000000007</v>
      </c>
      <c r="C59" s="2">
        <v>-15.61</v>
      </c>
      <c r="D59" s="2">
        <v>-50.97</v>
      </c>
      <c r="E59" s="38">
        <v>-208.9</v>
      </c>
      <c r="F59" s="2">
        <v>-20.97</v>
      </c>
      <c r="G59" s="2">
        <v>-62.71</v>
      </c>
      <c r="H59" s="39"/>
      <c r="I59" s="17">
        <v>58</v>
      </c>
      <c r="J59" s="39">
        <v>4.07</v>
      </c>
      <c r="K59" s="2">
        <v>6.02</v>
      </c>
      <c r="L59" s="2">
        <v>15.18</v>
      </c>
      <c r="M59" s="2">
        <v>17</v>
      </c>
      <c r="N59" s="39">
        <v>34.5</v>
      </c>
      <c r="O59" s="13">
        <v>58</v>
      </c>
      <c r="P59" s="23">
        <v>8.1</v>
      </c>
      <c r="Q59" s="23">
        <v>12.8</v>
      </c>
      <c r="R59" s="23">
        <v>42.9</v>
      </c>
      <c r="S59" s="22"/>
      <c r="T59" s="23">
        <v>52.2</v>
      </c>
      <c r="U59" s="23">
        <v>32</v>
      </c>
      <c r="V59" s="13">
        <v>143</v>
      </c>
      <c r="W59" s="2"/>
      <c r="X59" s="2"/>
      <c r="Y59" s="3"/>
      <c r="Z59" s="2"/>
      <c r="AA59" s="2"/>
      <c r="AB59" s="3"/>
      <c r="AC59" s="2"/>
      <c r="AD59" s="2"/>
      <c r="AE59" s="2"/>
      <c r="AF59" s="2"/>
      <c r="AG59" s="2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>
      <c r="A60" s="1">
        <v>59</v>
      </c>
      <c r="B60" s="37">
        <v>-9.77</v>
      </c>
      <c r="C60" s="2">
        <v>-15.57</v>
      </c>
      <c r="D60" s="2">
        <v>-50.85</v>
      </c>
      <c r="E60" s="38">
        <v>-208.35</v>
      </c>
      <c r="F60" s="2">
        <v>-20.9</v>
      </c>
      <c r="G60" s="2">
        <v>-62.56</v>
      </c>
      <c r="H60" s="39">
        <v>1.23</v>
      </c>
      <c r="I60" s="17">
        <v>59</v>
      </c>
      <c r="J60" s="39">
        <v>4.09</v>
      </c>
      <c r="K60" s="2">
        <v>6.09</v>
      </c>
      <c r="L60" s="2">
        <v>15.38</v>
      </c>
      <c r="M60" s="2">
        <v>17.22</v>
      </c>
      <c r="N60" s="39">
        <v>35</v>
      </c>
      <c r="O60" s="13">
        <v>59</v>
      </c>
      <c r="P60" s="22"/>
      <c r="Q60" s="22"/>
      <c r="R60" s="23">
        <v>43</v>
      </c>
      <c r="S60" s="23">
        <v>16.100000000000001</v>
      </c>
      <c r="T60" s="23">
        <v>52.3</v>
      </c>
      <c r="U60" s="23">
        <v>32.5</v>
      </c>
      <c r="V60" s="13">
        <v>142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>
      <c r="A61" s="1">
        <v>60</v>
      </c>
      <c r="B61" s="37">
        <v>-9.74</v>
      </c>
      <c r="C61" s="2">
        <v>-15.53</v>
      </c>
      <c r="D61" s="2">
        <v>-50.74</v>
      </c>
      <c r="E61" s="38">
        <v>-207.8</v>
      </c>
      <c r="F61" s="2">
        <v>-20.84</v>
      </c>
      <c r="G61" s="2">
        <v>-62.4</v>
      </c>
      <c r="H61" s="39"/>
      <c r="I61" s="17">
        <v>60</v>
      </c>
      <c r="J61" s="39">
        <v>4.1100000000000003</v>
      </c>
      <c r="K61" s="2">
        <v>6.16</v>
      </c>
      <c r="L61" s="2">
        <v>15.58</v>
      </c>
      <c r="M61" s="2">
        <v>17.440000000000001</v>
      </c>
      <c r="N61" s="39"/>
      <c r="O61" s="13">
        <v>60</v>
      </c>
      <c r="P61" s="22"/>
      <c r="Q61" s="22"/>
      <c r="R61" s="23">
        <v>43.1</v>
      </c>
      <c r="S61" s="22"/>
      <c r="T61" s="23">
        <v>52.4</v>
      </c>
      <c r="U61" s="22"/>
      <c r="V61" s="13">
        <v>141</v>
      </c>
      <c r="W61" s="2"/>
      <c r="X61" s="2"/>
      <c r="Y61" s="3"/>
      <c r="Z61" s="2"/>
      <c r="AA61" s="2"/>
      <c r="AB61" s="3"/>
      <c r="AC61" s="2"/>
      <c r="AD61" s="2"/>
      <c r="AE61" s="2"/>
      <c r="AF61" s="2"/>
      <c r="AG61" s="2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>
      <c r="A62" s="1">
        <v>61</v>
      </c>
      <c r="B62" s="37">
        <v>-9.7200000000000006</v>
      </c>
      <c r="C62" s="2">
        <v>-15.49</v>
      </c>
      <c r="D62" s="2">
        <v>-50.63</v>
      </c>
      <c r="E62" s="38">
        <v>-207.25</v>
      </c>
      <c r="F62" s="2">
        <v>-20.77</v>
      </c>
      <c r="G62" s="2">
        <v>-62.25</v>
      </c>
      <c r="H62" s="39">
        <v>1.24</v>
      </c>
      <c r="I62" s="17">
        <v>61</v>
      </c>
      <c r="J62" s="39">
        <v>4.13</v>
      </c>
      <c r="K62" s="2">
        <v>6.23</v>
      </c>
      <c r="L62" s="2">
        <v>15.8</v>
      </c>
      <c r="M62" s="2">
        <v>17.66</v>
      </c>
      <c r="N62" s="39">
        <v>35.5</v>
      </c>
      <c r="O62" s="13">
        <v>61</v>
      </c>
      <c r="P62" s="22"/>
      <c r="Q62" s="22"/>
      <c r="R62" s="22"/>
      <c r="S62" s="23">
        <v>16.2</v>
      </c>
      <c r="T62" s="23">
        <v>52.5</v>
      </c>
      <c r="U62" s="23">
        <v>33</v>
      </c>
      <c r="V62" s="13">
        <v>140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>
      <c r="A63" s="1">
        <v>62</v>
      </c>
      <c r="B63" s="37">
        <v>-9.69</v>
      </c>
      <c r="C63" s="2">
        <v>-15.45</v>
      </c>
      <c r="D63" s="2">
        <v>-50.51</v>
      </c>
      <c r="E63" s="38">
        <v>-206.7</v>
      </c>
      <c r="F63" s="2">
        <v>-20.7</v>
      </c>
      <c r="G63" s="2">
        <v>-62.1</v>
      </c>
      <c r="H63" s="39"/>
      <c r="I63" s="17">
        <v>62</v>
      </c>
      <c r="J63" s="39">
        <v>4.1500000000000004</v>
      </c>
      <c r="K63" s="2">
        <v>6.3</v>
      </c>
      <c r="L63" s="2">
        <v>16</v>
      </c>
      <c r="M63" s="2">
        <v>17.88</v>
      </c>
      <c r="N63" s="39">
        <v>36</v>
      </c>
      <c r="O63" s="13">
        <v>62</v>
      </c>
      <c r="P63" s="22"/>
      <c r="Q63" s="23">
        <v>12.9</v>
      </c>
      <c r="R63" s="23">
        <v>43.2</v>
      </c>
      <c r="S63" s="22"/>
      <c r="T63" s="23">
        <v>52.6</v>
      </c>
      <c r="U63" s="23">
        <v>33.5</v>
      </c>
      <c r="V63" s="13">
        <v>139</v>
      </c>
      <c r="W63" s="2"/>
      <c r="X63" s="2"/>
      <c r="Y63" s="3"/>
      <c r="Z63" s="2"/>
      <c r="AA63" s="2"/>
      <c r="AB63" s="3"/>
      <c r="AC63" s="2"/>
      <c r="AD63" s="2"/>
      <c r="AE63" s="2"/>
      <c r="AF63" s="2"/>
      <c r="AG63" s="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>
      <c r="A64" s="1">
        <v>63</v>
      </c>
      <c r="B64" s="37">
        <v>-9.66</v>
      </c>
      <c r="C64" s="2">
        <v>-15.42</v>
      </c>
      <c r="D64" s="2">
        <v>-50.4</v>
      </c>
      <c r="E64" s="38">
        <v>-206.15</v>
      </c>
      <c r="F64" s="2">
        <v>-20.64</v>
      </c>
      <c r="G64" s="2">
        <v>-61.95</v>
      </c>
      <c r="H64" s="39">
        <v>1.25</v>
      </c>
      <c r="I64" s="17">
        <v>63</v>
      </c>
      <c r="J64" s="39">
        <v>4.17</v>
      </c>
      <c r="K64" s="2">
        <v>6.36</v>
      </c>
      <c r="L64" s="2">
        <v>16.2</v>
      </c>
      <c r="M64" s="2">
        <v>18.100000000000001</v>
      </c>
      <c r="N64" s="39">
        <v>36.5</v>
      </c>
      <c r="O64" s="13">
        <v>63</v>
      </c>
      <c r="P64" s="22"/>
      <c r="Q64" s="22"/>
      <c r="R64" s="23">
        <v>43.3</v>
      </c>
      <c r="S64" s="22"/>
      <c r="T64" s="23">
        <v>52.7</v>
      </c>
      <c r="U64" s="22"/>
      <c r="V64" s="13">
        <v>138</v>
      </c>
      <c r="W64" s="2"/>
      <c r="X64" s="2"/>
      <c r="Y64" s="3"/>
      <c r="Z64" s="2"/>
      <c r="AA64" s="2"/>
      <c r="AB64" s="2"/>
      <c r="AC64" s="2"/>
      <c r="AD64" s="2"/>
      <c r="AE64" s="2"/>
      <c r="AF64" s="2"/>
      <c r="AG64" s="2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>
      <c r="A65" s="1">
        <v>64</v>
      </c>
      <c r="B65" s="37">
        <v>-9.6300000000000008</v>
      </c>
      <c r="C65" s="2">
        <v>-15.38</v>
      </c>
      <c r="D65" s="2">
        <v>-50.29</v>
      </c>
      <c r="E65" s="38">
        <v>-205.6</v>
      </c>
      <c r="F65" s="2">
        <v>-20.57</v>
      </c>
      <c r="G65" s="2">
        <v>-61.81</v>
      </c>
      <c r="H65" s="39"/>
      <c r="I65" s="17">
        <v>64</v>
      </c>
      <c r="J65" s="39">
        <v>4.1900000000000004</v>
      </c>
      <c r="K65" s="2">
        <v>6.43</v>
      </c>
      <c r="L65" s="2">
        <v>16.420000000000002</v>
      </c>
      <c r="M65" s="2">
        <v>18.32</v>
      </c>
      <c r="N65" s="39"/>
      <c r="O65" s="13">
        <v>64</v>
      </c>
      <c r="P65" s="22"/>
      <c r="Q65" s="22"/>
      <c r="R65" s="23">
        <v>43.4</v>
      </c>
      <c r="S65" s="23">
        <v>16.3</v>
      </c>
      <c r="T65" s="23">
        <v>52.8</v>
      </c>
      <c r="U65" s="23">
        <v>34</v>
      </c>
      <c r="V65" s="13">
        <v>137</v>
      </c>
      <c r="W65" s="2"/>
      <c r="X65" s="2"/>
      <c r="Y65" s="2"/>
      <c r="Z65" s="2"/>
      <c r="AA65" s="2"/>
      <c r="AB65" s="3"/>
      <c r="AC65" s="2"/>
      <c r="AD65" s="2"/>
      <c r="AE65" s="2"/>
      <c r="AF65" s="2"/>
      <c r="AG65" s="3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>
      <c r="A66" s="1">
        <v>65</v>
      </c>
      <c r="B66" s="37">
        <v>-9.6</v>
      </c>
      <c r="C66" s="2">
        <v>-15.34</v>
      </c>
      <c r="D66" s="2">
        <v>-50.18</v>
      </c>
      <c r="E66" s="38">
        <v>-205.05</v>
      </c>
      <c r="F66" s="2">
        <v>-20.51</v>
      </c>
      <c r="G66" s="2">
        <v>-61.66</v>
      </c>
      <c r="H66" s="39">
        <v>1.26</v>
      </c>
      <c r="I66" s="17">
        <v>65</v>
      </c>
      <c r="J66" s="39">
        <v>4.21</v>
      </c>
      <c r="K66" s="2">
        <v>6.5</v>
      </c>
      <c r="L66" s="2">
        <v>16.62</v>
      </c>
      <c r="M66" s="2">
        <v>18.54</v>
      </c>
      <c r="N66" s="39">
        <v>37</v>
      </c>
      <c r="O66" s="13">
        <v>65</v>
      </c>
      <c r="P66" s="23">
        <v>8.1999999999999993</v>
      </c>
      <c r="Q66" s="22"/>
      <c r="R66" s="22"/>
      <c r="S66" s="22"/>
      <c r="T66" s="23">
        <v>53.9</v>
      </c>
      <c r="U66" s="23">
        <v>34.5</v>
      </c>
      <c r="V66" s="13">
        <v>136</v>
      </c>
      <c r="W66" s="2"/>
      <c r="X66" s="2"/>
      <c r="Y66" s="3"/>
      <c r="Z66" s="2"/>
      <c r="AA66" s="2"/>
      <c r="AB66" s="2"/>
      <c r="AC66" s="2"/>
      <c r="AD66" s="2"/>
      <c r="AE66" s="2"/>
      <c r="AF66" s="2"/>
      <c r="AG66" s="2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>
      <c r="A67" s="1">
        <v>66</v>
      </c>
      <c r="B67" s="37">
        <v>-9.57</v>
      </c>
      <c r="C67" s="2">
        <v>-15.31</v>
      </c>
      <c r="D67" s="2">
        <v>-50.07</v>
      </c>
      <c r="E67" s="38">
        <v>-204.5</v>
      </c>
      <c r="F67" s="2">
        <v>-20.440000000000001</v>
      </c>
      <c r="G67" s="2">
        <v>-61.51</v>
      </c>
      <c r="H67" s="39"/>
      <c r="I67" s="17">
        <v>66</v>
      </c>
      <c r="J67" s="39">
        <v>4.2300000000000004</v>
      </c>
      <c r="K67" s="2">
        <v>6.57</v>
      </c>
      <c r="L67" s="2">
        <v>16.82</v>
      </c>
      <c r="M67" s="2">
        <v>18.760000000000002</v>
      </c>
      <c r="N67" s="39">
        <v>37.5</v>
      </c>
      <c r="O67" s="13">
        <v>66</v>
      </c>
      <c r="P67" s="22"/>
      <c r="Q67" s="23">
        <v>13</v>
      </c>
      <c r="R67" s="23">
        <v>43.5</v>
      </c>
      <c r="S67" s="23">
        <v>16.399999999999999</v>
      </c>
      <c r="T67" s="23">
        <v>53</v>
      </c>
      <c r="U67" s="23">
        <v>35</v>
      </c>
      <c r="V67" s="13">
        <v>135</v>
      </c>
      <c r="W67" s="2"/>
      <c r="X67" s="2"/>
      <c r="Y67" s="2"/>
      <c r="Z67" s="2"/>
      <c r="AA67" s="2"/>
      <c r="AB67" s="3"/>
      <c r="AC67" s="2"/>
      <c r="AD67" s="2"/>
      <c r="AE67" s="2"/>
      <c r="AF67" s="2"/>
      <c r="AG67" s="2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>
      <c r="A68" s="1">
        <v>67</v>
      </c>
      <c r="B68" s="37">
        <v>-9.5500000000000007</v>
      </c>
      <c r="C68" s="2">
        <v>-15.27</v>
      </c>
      <c r="D68" s="2">
        <v>-49.97</v>
      </c>
      <c r="E68" s="38">
        <v>-203.95</v>
      </c>
      <c r="F68" s="2">
        <v>-20.38</v>
      </c>
      <c r="G68" s="2">
        <v>-61.37</v>
      </c>
      <c r="H68" s="39">
        <v>1.27</v>
      </c>
      <c r="I68" s="17">
        <v>67</v>
      </c>
      <c r="J68" s="39">
        <v>4.25</v>
      </c>
      <c r="K68" s="2">
        <v>6.64</v>
      </c>
      <c r="L68" s="2">
        <v>17.04</v>
      </c>
      <c r="M68" s="2">
        <v>18.98</v>
      </c>
      <c r="N68" s="39">
        <v>38</v>
      </c>
      <c r="O68" s="13">
        <v>67</v>
      </c>
      <c r="P68" s="22"/>
      <c r="Q68" s="22"/>
      <c r="R68" s="23">
        <v>43.6</v>
      </c>
      <c r="S68" s="22"/>
      <c r="T68" s="23">
        <v>53.1</v>
      </c>
      <c r="U68" s="22"/>
      <c r="V68" s="13">
        <v>134</v>
      </c>
      <c r="W68" s="2"/>
      <c r="X68" s="2"/>
      <c r="Y68" s="3"/>
      <c r="Z68" s="2"/>
      <c r="AA68" s="2"/>
      <c r="AB68" s="2"/>
      <c r="AC68" s="2"/>
      <c r="AD68" s="2"/>
      <c r="AE68" s="2"/>
      <c r="AF68" s="2"/>
      <c r="AG68" s="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>
      <c r="A69" s="1">
        <v>68</v>
      </c>
      <c r="B69" s="37">
        <v>-9.5299999999999994</v>
      </c>
      <c r="C69" s="2">
        <v>-15.24</v>
      </c>
      <c r="D69" s="2">
        <v>-49.86</v>
      </c>
      <c r="E69" s="38">
        <v>-203.4</v>
      </c>
      <c r="F69" s="2">
        <v>-20.309999999999999</v>
      </c>
      <c r="G69" s="2">
        <v>-61.22</v>
      </c>
      <c r="H69" s="39"/>
      <c r="I69" s="17">
        <v>68</v>
      </c>
      <c r="J69" s="39">
        <v>4.2699999999999996</v>
      </c>
      <c r="K69" s="2">
        <v>6.71</v>
      </c>
      <c r="L69" s="2">
        <v>17.239999999999998</v>
      </c>
      <c r="M69" s="2">
        <v>19.2</v>
      </c>
      <c r="N69" s="39"/>
      <c r="O69" s="13">
        <v>68</v>
      </c>
      <c r="P69" s="22"/>
      <c r="Q69" s="22"/>
      <c r="R69" s="23">
        <v>43.7</v>
      </c>
      <c r="S69" s="23">
        <v>16.5</v>
      </c>
      <c r="T69" s="23">
        <v>53.2</v>
      </c>
      <c r="U69" s="23">
        <v>35.5</v>
      </c>
      <c r="V69" s="13">
        <v>133</v>
      </c>
      <c r="W69" s="2"/>
      <c r="X69" s="2"/>
      <c r="Y69" s="2"/>
      <c r="Z69" s="2"/>
      <c r="AA69" s="2"/>
      <c r="AB69" s="3"/>
      <c r="AC69" s="2"/>
      <c r="AD69" s="2"/>
      <c r="AE69" s="2"/>
      <c r="AF69" s="2"/>
      <c r="AG69" s="2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>
      <c r="A70" s="1">
        <v>69</v>
      </c>
      <c r="B70" s="37">
        <v>-9.51</v>
      </c>
      <c r="C70" s="2">
        <v>-15.2</v>
      </c>
      <c r="D70" s="2">
        <v>-49.75</v>
      </c>
      <c r="E70" s="38">
        <v>-202.85</v>
      </c>
      <c r="F70" s="2">
        <v>-20.25</v>
      </c>
      <c r="G70" s="2">
        <v>-61.08</v>
      </c>
      <c r="H70" s="39">
        <v>1.28</v>
      </c>
      <c r="I70" s="17">
        <v>69</v>
      </c>
      <c r="J70" s="39">
        <v>4.29</v>
      </c>
      <c r="K70" s="2">
        <v>6.78</v>
      </c>
      <c r="L70" s="2">
        <v>17.440000000000001</v>
      </c>
      <c r="M70" s="2">
        <v>19.420000000000002</v>
      </c>
      <c r="N70" s="39">
        <v>38.5</v>
      </c>
      <c r="O70" s="13">
        <v>69</v>
      </c>
      <c r="P70" s="22"/>
      <c r="Q70" s="22"/>
      <c r="R70" s="23">
        <v>43.8</v>
      </c>
      <c r="S70" s="22"/>
      <c r="T70" s="23">
        <v>53.3</v>
      </c>
      <c r="U70" s="23">
        <v>36</v>
      </c>
      <c r="V70" s="13">
        <v>132</v>
      </c>
      <c r="W70" s="2"/>
      <c r="X70" s="2"/>
      <c r="Y70" s="3"/>
      <c r="Z70" s="2"/>
      <c r="AA70" s="2"/>
      <c r="AB70" s="3"/>
      <c r="AC70" s="2"/>
      <c r="AD70" s="2"/>
      <c r="AE70" s="2"/>
      <c r="AF70" s="2"/>
      <c r="AG70" s="2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>
      <c r="A71" s="1">
        <v>70</v>
      </c>
      <c r="B71" s="37">
        <v>-9.48</v>
      </c>
      <c r="C71" s="3">
        <v>-15.17</v>
      </c>
      <c r="D71" s="2">
        <v>-49.65</v>
      </c>
      <c r="E71" s="38">
        <v>-202.35</v>
      </c>
      <c r="F71" s="2">
        <v>-20.18</v>
      </c>
      <c r="G71" s="2">
        <v>-60.94</v>
      </c>
      <c r="H71" s="39"/>
      <c r="I71" s="17">
        <v>70</v>
      </c>
      <c r="J71" s="39">
        <v>4.3099999999999996</v>
      </c>
      <c r="K71" s="2">
        <v>6.85</v>
      </c>
      <c r="L71" s="2">
        <v>17.64</v>
      </c>
      <c r="M71" s="2">
        <v>19.64</v>
      </c>
      <c r="N71" s="39">
        <v>39</v>
      </c>
      <c r="O71" s="13">
        <v>70</v>
      </c>
      <c r="P71" s="22"/>
      <c r="Q71" s="23">
        <v>13.1</v>
      </c>
      <c r="R71" s="22"/>
      <c r="S71" s="23">
        <v>16.600000000000001</v>
      </c>
      <c r="T71" s="23">
        <v>53.4</v>
      </c>
      <c r="U71" s="22"/>
      <c r="V71" s="13">
        <v>131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>
      <c r="A72" s="1">
        <v>71</v>
      </c>
      <c r="B72" s="37">
        <v>-9.4499999999999993</v>
      </c>
      <c r="C72" s="2">
        <v>-15.13</v>
      </c>
      <c r="D72" s="2">
        <v>-49.54</v>
      </c>
      <c r="E72" s="38">
        <v>-201.85</v>
      </c>
      <c r="F72" s="2">
        <v>-20.12</v>
      </c>
      <c r="G72" s="2">
        <v>-60.8</v>
      </c>
      <c r="H72" s="39">
        <v>1.29</v>
      </c>
      <c r="I72" s="17">
        <v>71</v>
      </c>
      <c r="J72" s="39">
        <v>4.33</v>
      </c>
      <c r="K72" s="2">
        <v>6.91</v>
      </c>
      <c r="L72" s="2">
        <v>17.86</v>
      </c>
      <c r="M72" s="2">
        <v>19.86</v>
      </c>
      <c r="N72" s="39">
        <v>39.5</v>
      </c>
      <c r="O72" s="13">
        <v>71</v>
      </c>
      <c r="P72" s="22"/>
      <c r="Q72" s="22"/>
      <c r="R72" s="23">
        <v>43.9</v>
      </c>
      <c r="S72" s="22"/>
      <c r="T72" s="23">
        <v>53.5</v>
      </c>
      <c r="U72" s="23">
        <v>36.5</v>
      </c>
      <c r="V72" s="13">
        <v>130</v>
      </c>
      <c r="W72" s="2"/>
      <c r="X72" s="2"/>
      <c r="Y72" s="3"/>
      <c r="Z72" s="2"/>
      <c r="AA72" s="2"/>
      <c r="AB72" s="3"/>
      <c r="AC72" s="2"/>
      <c r="AD72" s="2"/>
      <c r="AE72" s="2"/>
      <c r="AF72" s="2"/>
      <c r="AG72" s="2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>
      <c r="A73" s="1">
        <v>72</v>
      </c>
      <c r="B73" s="37">
        <v>-9.41</v>
      </c>
      <c r="C73" s="2">
        <v>-15.1</v>
      </c>
      <c r="D73" s="2">
        <v>-49.44</v>
      </c>
      <c r="E73" s="38">
        <v>-201.35</v>
      </c>
      <c r="F73" s="2">
        <v>-20.059999999999999</v>
      </c>
      <c r="G73" s="2">
        <v>-60.66</v>
      </c>
      <c r="H73" s="39"/>
      <c r="I73" s="17">
        <v>72</v>
      </c>
      <c r="J73" s="39">
        <v>4.3499999999999996</v>
      </c>
      <c r="K73" s="2">
        <v>6.98</v>
      </c>
      <c r="L73" s="2">
        <v>18.059999999999999</v>
      </c>
      <c r="M73" s="2">
        <v>20.079999999999998</v>
      </c>
      <c r="N73" s="39"/>
      <c r="O73" s="13">
        <v>72</v>
      </c>
      <c r="P73" s="22"/>
      <c r="Q73" s="22"/>
      <c r="R73" s="23">
        <v>44</v>
      </c>
      <c r="S73" s="23">
        <v>16.7</v>
      </c>
      <c r="T73" s="23">
        <v>53.6</v>
      </c>
      <c r="U73" s="23">
        <v>37</v>
      </c>
      <c r="V73" s="13">
        <v>129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>
      <c r="A74" s="1">
        <v>73</v>
      </c>
      <c r="B74" s="37">
        <v>-9.3800000000000008</v>
      </c>
      <c r="C74" s="2">
        <v>-15.06</v>
      </c>
      <c r="D74" s="2">
        <v>-49.33</v>
      </c>
      <c r="E74" s="38">
        <v>-200.85</v>
      </c>
      <c r="F74" s="2">
        <v>-20</v>
      </c>
      <c r="G74" s="2">
        <v>-60.52</v>
      </c>
      <c r="H74" s="39">
        <v>1.3</v>
      </c>
      <c r="I74" s="17">
        <v>73</v>
      </c>
      <c r="J74" s="39">
        <v>4.37</v>
      </c>
      <c r="K74" s="2">
        <v>7.05</v>
      </c>
      <c r="L74" s="2">
        <v>18.28</v>
      </c>
      <c r="M74" s="2">
        <v>20.3</v>
      </c>
      <c r="N74" s="39">
        <v>40</v>
      </c>
      <c r="O74" s="13">
        <v>73</v>
      </c>
      <c r="P74" s="23">
        <v>8.3000000000000007</v>
      </c>
      <c r="Q74" s="22"/>
      <c r="R74" s="23">
        <v>44.1</v>
      </c>
      <c r="S74" s="22"/>
      <c r="T74" s="23">
        <v>53.7</v>
      </c>
      <c r="U74" s="22"/>
      <c r="V74" s="13">
        <v>128</v>
      </c>
      <c r="W74" s="2"/>
      <c r="X74" s="2"/>
      <c r="Y74" s="3"/>
      <c r="Z74" s="2"/>
      <c r="AA74" s="2"/>
      <c r="AB74" s="3"/>
      <c r="AC74" s="2"/>
      <c r="AD74" s="2"/>
      <c r="AE74" s="2"/>
      <c r="AF74" s="2"/>
      <c r="AG74" s="2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>
      <c r="A75" s="1">
        <v>74</v>
      </c>
      <c r="B75" s="37">
        <v>-9.35</v>
      </c>
      <c r="C75" s="2">
        <v>-15.03</v>
      </c>
      <c r="D75" s="2">
        <v>-49.23</v>
      </c>
      <c r="E75" s="38">
        <v>-200.35</v>
      </c>
      <c r="F75" s="2">
        <v>-19.940000000000001</v>
      </c>
      <c r="G75" s="2">
        <v>-60.38</v>
      </c>
      <c r="H75" s="39"/>
      <c r="I75" s="17">
        <v>74</v>
      </c>
      <c r="J75" s="39">
        <v>4.3899999999999997</v>
      </c>
      <c r="K75" s="2">
        <v>7.12</v>
      </c>
      <c r="L75" s="2">
        <v>18.48</v>
      </c>
      <c r="M75" s="2">
        <v>20.52</v>
      </c>
      <c r="N75" s="39">
        <v>40.5</v>
      </c>
      <c r="O75" s="13">
        <v>74</v>
      </c>
      <c r="P75" s="22"/>
      <c r="Q75" s="23">
        <v>13.2</v>
      </c>
      <c r="R75" s="23">
        <v>44.2</v>
      </c>
      <c r="S75" s="23">
        <v>16.8</v>
      </c>
      <c r="T75" s="23">
        <v>53.9</v>
      </c>
      <c r="U75" s="23">
        <v>37.5</v>
      </c>
      <c r="V75" s="13">
        <v>127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>
      <c r="A76" s="1">
        <v>75</v>
      </c>
      <c r="B76" s="37">
        <v>-9.32</v>
      </c>
      <c r="C76" s="2">
        <v>-14.99</v>
      </c>
      <c r="D76" s="2">
        <v>-49.13</v>
      </c>
      <c r="E76" s="38">
        <v>-159.85</v>
      </c>
      <c r="F76" s="2">
        <v>-19.87</v>
      </c>
      <c r="G76" s="2">
        <v>-60.24</v>
      </c>
      <c r="H76" s="39">
        <v>1.31</v>
      </c>
      <c r="I76" s="17">
        <v>75</v>
      </c>
      <c r="J76" s="39">
        <v>4.42</v>
      </c>
      <c r="K76" s="2">
        <v>7.19</v>
      </c>
      <c r="L76" s="2">
        <v>18.68</v>
      </c>
      <c r="M76" s="2">
        <v>20.74</v>
      </c>
      <c r="N76" s="39">
        <v>41</v>
      </c>
      <c r="O76" s="13">
        <v>75</v>
      </c>
      <c r="P76" s="22"/>
      <c r="Q76" s="22"/>
      <c r="R76" s="22"/>
      <c r="S76" s="22"/>
      <c r="T76" s="23">
        <v>54</v>
      </c>
      <c r="U76" s="23">
        <v>38</v>
      </c>
      <c r="V76" s="13">
        <v>126</v>
      </c>
      <c r="W76" s="2"/>
      <c r="X76" s="2"/>
      <c r="Y76" s="3"/>
      <c r="Z76" s="2"/>
      <c r="AA76" s="2"/>
      <c r="AB76" s="3"/>
      <c r="AC76" s="2"/>
      <c r="AD76" s="2"/>
      <c r="AE76" s="2"/>
      <c r="AF76" s="2"/>
      <c r="AG76" s="3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>
      <c r="A77" s="1">
        <v>76</v>
      </c>
      <c r="B77" s="37">
        <v>-9.3000000000000007</v>
      </c>
      <c r="C77" s="2">
        <v>-14.96</v>
      </c>
      <c r="D77" s="2">
        <v>-49.03</v>
      </c>
      <c r="E77" s="38">
        <v>-159.35</v>
      </c>
      <c r="F77" s="2">
        <v>-19.809999999999999</v>
      </c>
      <c r="G77" s="2">
        <v>-60.11</v>
      </c>
      <c r="H77" s="39"/>
      <c r="I77" s="17">
        <v>76</v>
      </c>
      <c r="J77" s="39">
        <v>4.45</v>
      </c>
      <c r="K77" s="2">
        <v>7.26</v>
      </c>
      <c r="L77" s="2">
        <v>18.88</v>
      </c>
      <c r="M77" s="2">
        <v>20.96</v>
      </c>
      <c r="N77" s="39"/>
      <c r="O77" s="13">
        <v>76</v>
      </c>
      <c r="P77" s="22"/>
      <c r="Q77" s="22"/>
      <c r="R77" s="23">
        <v>44.3</v>
      </c>
      <c r="S77" s="23">
        <v>16.899999999999999</v>
      </c>
      <c r="T77" s="23">
        <v>54.1</v>
      </c>
      <c r="U77" s="23">
        <v>38.5</v>
      </c>
      <c r="V77" s="13">
        <v>125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>
      <c r="A78" s="1">
        <v>77</v>
      </c>
      <c r="B78" s="37">
        <v>-9.27</v>
      </c>
      <c r="C78" s="2">
        <v>-14.93</v>
      </c>
      <c r="D78" s="2">
        <v>-48.93</v>
      </c>
      <c r="E78" s="38">
        <v>-158.85</v>
      </c>
      <c r="F78" s="2">
        <v>-19.75</v>
      </c>
      <c r="G78" s="2">
        <v>-59.97</v>
      </c>
      <c r="H78" s="39">
        <v>1.32</v>
      </c>
      <c r="I78" s="17">
        <v>77</v>
      </c>
      <c r="J78" s="39">
        <v>4.47</v>
      </c>
      <c r="K78" s="2">
        <v>7.33</v>
      </c>
      <c r="L78" s="2">
        <v>19.100000000000001</v>
      </c>
      <c r="M78" s="2">
        <v>21.18</v>
      </c>
      <c r="N78" s="39">
        <v>41.5</v>
      </c>
      <c r="O78" s="13">
        <v>77</v>
      </c>
      <c r="P78" s="22"/>
      <c r="Q78" s="23">
        <v>13.3</v>
      </c>
      <c r="R78" s="23">
        <v>44.4</v>
      </c>
      <c r="S78" s="22"/>
      <c r="T78" s="23">
        <v>54.2</v>
      </c>
      <c r="U78" s="22"/>
      <c r="V78" s="13">
        <v>124</v>
      </c>
      <c r="W78" s="2"/>
      <c r="X78" s="2"/>
      <c r="Y78" s="3"/>
      <c r="Z78" s="2"/>
      <c r="AA78" s="2"/>
      <c r="AB78" s="3"/>
      <c r="AC78" s="2"/>
      <c r="AD78" s="2"/>
      <c r="AE78" s="2"/>
      <c r="AF78" s="2"/>
      <c r="AG78" s="3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>
      <c r="A79" s="1">
        <v>78</v>
      </c>
      <c r="B79" s="37">
        <v>-9.25</v>
      </c>
      <c r="C79" s="2">
        <v>-14.89</v>
      </c>
      <c r="D79" s="2">
        <v>-48.82</v>
      </c>
      <c r="E79" s="38">
        <v>-158.35</v>
      </c>
      <c r="F79" s="2">
        <v>-19.690000000000001</v>
      </c>
      <c r="G79" s="2">
        <v>-59.84</v>
      </c>
      <c r="H79" s="39"/>
      <c r="I79" s="17">
        <v>78</v>
      </c>
      <c r="J79" s="39">
        <v>4.49</v>
      </c>
      <c r="K79" s="2">
        <v>7.39</v>
      </c>
      <c r="L79" s="2">
        <v>19.3</v>
      </c>
      <c r="M79" s="2">
        <v>21.4</v>
      </c>
      <c r="N79" s="39">
        <v>42</v>
      </c>
      <c r="O79" s="13">
        <v>78</v>
      </c>
      <c r="P79" s="22"/>
      <c r="Q79" s="22"/>
      <c r="R79" s="23">
        <v>44.5</v>
      </c>
      <c r="S79" s="23">
        <v>17</v>
      </c>
      <c r="T79" s="23">
        <v>54.3</v>
      </c>
      <c r="U79" s="23">
        <v>39</v>
      </c>
      <c r="V79" s="13">
        <v>123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>
      <c r="A80" s="1">
        <v>79</v>
      </c>
      <c r="B80" s="37">
        <v>-9.2200000000000006</v>
      </c>
      <c r="C80" s="2">
        <v>-14.86</v>
      </c>
      <c r="D80" s="2">
        <v>-48.72</v>
      </c>
      <c r="E80" s="38">
        <v>-157.85</v>
      </c>
      <c r="F80" s="2">
        <v>-19.63</v>
      </c>
      <c r="G80" s="2">
        <v>-59.71</v>
      </c>
      <c r="H80" s="39">
        <v>1.33</v>
      </c>
      <c r="I80" s="17">
        <v>79</v>
      </c>
      <c r="J80" s="39">
        <v>4.51</v>
      </c>
      <c r="K80" s="2">
        <v>7.46</v>
      </c>
      <c r="L80" s="2">
        <v>19.5</v>
      </c>
      <c r="M80" s="2">
        <v>21.62</v>
      </c>
      <c r="N80" s="39">
        <v>42.5</v>
      </c>
      <c r="O80" s="13">
        <v>79</v>
      </c>
      <c r="P80" s="22"/>
      <c r="Q80" s="22"/>
      <c r="R80" s="23">
        <v>44.6</v>
      </c>
      <c r="S80" s="22"/>
      <c r="T80" s="23">
        <v>54.5</v>
      </c>
      <c r="U80" s="23">
        <v>39.5</v>
      </c>
      <c r="V80" s="13">
        <v>122</v>
      </c>
      <c r="W80" s="2"/>
      <c r="X80" s="2"/>
      <c r="Y80" s="3"/>
      <c r="Z80" s="2"/>
      <c r="AA80" s="2"/>
      <c r="AB80" s="3"/>
      <c r="AC80" s="2"/>
      <c r="AD80" s="2"/>
      <c r="AE80" s="2"/>
      <c r="AF80" s="2"/>
      <c r="AG80" s="2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>
      <c r="A81" s="1">
        <v>80</v>
      </c>
      <c r="B81" s="37">
        <v>-9.1999999999999993</v>
      </c>
      <c r="C81" s="2">
        <v>-14.83</v>
      </c>
      <c r="D81" s="2">
        <v>-48.62</v>
      </c>
      <c r="E81" s="38">
        <v>-157.30000000000001</v>
      </c>
      <c r="F81" s="2">
        <v>-19.57</v>
      </c>
      <c r="G81" s="2">
        <v>-59.57</v>
      </c>
      <c r="H81" s="39"/>
      <c r="I81" s="17">
        <v>80</v>
      </c>
      <c r="J81" s="39">
        <v>4.53</v>
      </c>
      <c r="K81" s="2">
        <v>7.53</v>
      </c>
      <c r="L81" s="2">
        <v>19.7</v>
      </c>
      <c r="M81" s="2">
        <v>21.84</v>
      </c>
      <c r="N81" s="39"/>
      <c r="O81" s="13">
        <v>80</v>
      </c>
      <c r="P81" s="23">
        <v>8.4</v>
      </c>
      <c r="Q81" s="22"/>
      <c r="R81" s="22"/>
      <c r="S81" s="23">
        <v>17.100000000000001</v>
      </c>
      <c r="T81" s="23">
        <v>54.5</v>
      </c>
      <c r="U81" s="22"/>
      <c r="V81" s="13">
        <v>121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>
      <c r="A82" s="1">
        <v>81</v>
      </c>
      <c r="B82" s="37">
        <v>-9.17</v>
      </c>
      <c r="C82" s="2">
        <v>-14.79</v>
      </c>
      <c r="D82" s="2">
        <v>-48.53</v>
      </c>
      <c r="E82" s="38">
        <v>-156.75</v>
      </c>
      <c r="F82" s="2">
        <v>-19.510000000000002</v>
      </c>
      <c r="G82" s="2">
        <v>-59.44</v>
      </c>
      <c r="H82" s="39">
        <v>1.34</v>
      </c>
      <c r="I82" s="17">
        <v>81</v>
      </c>
      <c r="J82" s="39">
        <v>4.55</v>
      </c>
      <c r="K82" s="2">
        <v>7.6</v>
      </c>
      <c r="L82" s="2">
        <v>19.920000000000002</v>
      </c>
      <c r="M82" s="2">
        <v>22.06</v>
      </c>
      <c r="N82" s="39">
        <v>43</v>
      </c>
      <c r="O82" s="13">
        <v>81</v>
      </c>
      <c r="P82" s="22"/>
      <c r="Q82" s="23">
        <v>13.4</v>
      </c>
      <c r="R82" s="23">
        <v>44.7</v>
      </c>
      <c r="S82" s="22"/>
      <c r="T82" s="23">
        <v>54.6</v>
      </c>
      <c r="U82" s="23">
        <v>40</v>
      </c>
      <c r="V82" s="13">
        <v>120</v>
      </c>
      <c r="W82" s="2"/>
      <c r="X82" s="2"/>
      <c r="Y82" s="3"/>
      <c r="Z82" s="2"/>
      <c r="AA82" s="2"/>
      <c r="AB82" s="3"/>
      <c r="AC82" s="2"/>
      <c r="AD82" s="2"/>
      <c r="AE82" s="2"/>
      <c r="AF82" s="2"/>
      <c r="AG82" s="3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>
      <c r="A83" s="1">
        <v>82</v>
      </c>
      <c r="B83" s="37">
        <v>-9.15</v>
      </c>
      <c r="C83" s="2">
        <v>-14.76</v>
      </c>
      <c r="D83" s="2">
        <v>-48.43</v>
      </c>
      <c r="E83" s="38">
        <v>-156.15</v>
      </c>
      <c r="F83" s="2">
        <v>-19.45</v>
      </c>
      <c r="G83" s="2">
        <v>-59.31</v>
      </c>
      <c r="H83" s="39"/>
      <c r="I83" s="17">
        <v>82</v>
      </c>
      <c r="J83" s="39">
        <v>4.5599999999999996</v>
      </c>
      <c r="K83" s="2">
        <v>7.67</v>
      </c>
      <c r="L83" s="2">
        <v>20.12</v>
      </c>
      <c r="M83" s="2">
        <v>22.28</v>
      </c>
      <c r="N83" s="39">
        <v>43.5</v>
      </c>
      <c r="O83" s="13">
        <v>82</v>
      </c>
      <c r="P83" s="22"/>
      <c r="Q83" s="22"/>
      <c r="R83" s="23">
        <v>44.8</v>
      </c>
      <c r="S83" s="23">
        <v>17.2</v>
      </c>
      <c r="T83" s="23">
        <v>54.7</v>
      </c>
      <c r="U83" s="23">
        <v>40.5</v>
      </c>
      <c r="V83" s="13">
        <v>119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>
      <c r="A84" s="1">
        <v>83</v>
      </c>
      <c r="B84" s="37">
        <v>-9.1199999999999992</v>
      </c>
      <c r="C84" s="2">
        <v>-14.73</v>
      </c>
      <c r="D84" s="2">
        <v>-48.33</v>
      </c>
      <c r="E84" s="38">
        <v>-155.55000000000001</v>
      </c>
      <c r="F84" s="2">
        <v>-19.39</v>
      </c>
      <c r="G84" s="2">
        <v>-59.18</v>
      </c>
      <c r="H84" s="39"/>
      <c r="I84" s="17">
        <v>83</v>
      </c>
      <c r="J84" s="39">
        <v>4.58</v>
      </c>
      <c r="K84" s="2">
        <v>7.74</v>
      </c>
      <c r="L84" s="2">
        <v>20.32</v>
      </c>
      <c r="M84" s="2">
        <v>22.5</v>
      </c>
      <c r="N84" s="39">
        <v>44</v>
      </c>
      <c r="O84" s="13">
        <v>83</v>
      </c>
      <c r="P84" s="22"/>
      <c r="Q84" s="22"/>
      <c r="R84" s="23">
        <v>44.9</v>
      </c>
      <c r="S84" s="22"/>
      <c r="T84" s="23">
        <v>54.8</v>
      </c>
      <c r="U84" s="22"/>
      <c r="V84" s="13">
        <v>118</v>
      </c>
      <c r="W84" s="2"/>
      <c r="X84" s="2"/>
      <c r="Y84" s="3"/>
      <c r="Z84" s="2"/>
      <c r="AA84" s="2"/>
      <c r="AB84" s="3"/>
      <c r="AC84" s="2"/>
      <c r="AD84" s="2"/>
      <c r="AE84" s="2"/>
      <c r="AF84" s="2"/>
      <c r="AG84" s="3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>
      <c r="A85" s="1">
        <v>84</v>
      </c>
      <c r="B85" s="37">
        <v>-9.1</v>
      </c>
      <c r="C85" s="2">
        <v>-14.7</v>
      </c>
      <c r="D85" s="2">
        <v>-48.23</v>
      </c>
      <c r="E85" s="38">
        <v>-154.94999999999999</v>
      </c>
      <c r="F85" s="2">
        <v>-19.34</v>
      </c>
      <c r="G85" s="2">
        <v>-59.05</v>
      </c>
      <c r="H85" s="39">
        <v>1.35</v>
      </c>
      <c r="I85" s="17">
        <v>84</v>
      </c>
      <c r="J85" s="39">
        <v>4.59</v>
      </c>
      <c r="K85" s="2">
        <v>7.81</v>
      </c>
      <c r="L85" s="2">
        <v>20.52</v>
      </c>
      <c r="M85" s="2">
        <v>22.72</v>
      </c>
      <c r="N85" s="39"/>
      <c r="O85" s="13">
        <v>84</v>
      </c>
      <c r="P85" s="22"/>
      <c r="Q85" s="22"/>
      <c r="R85" s="23">
        <v>45</v>
      </c>
      <c r="S85" s="23">
        <v>17.3</v>
      </c>
      <c r="T85" s="23">
        <v>54.9</v>
      </c>
      <c r="U85" s="23">
        <v>41</v>
      </c>
      <c r="V85" s="13">
        <v>117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>
      <c r="A86" s="1">
        <v>85</v>
      </c>
      <c r="B86" s="37">
        <v>-9.07</v>
      </c>
      <c r="C86" s="2">
        <v>-14.66</v>
      </c>
      <c r="D86" s="2">
        <v>-48.14</v>
      </c>
      <c r="E86" s="38">
        <v>-154.35</v>
      </c>
      <c r="F86" s="2">
        <v>-19.28</v>
      </c>
      <c r="G86" s="2">
        <v>-58.92</v>
      </c>
      <c r="H86" s="39"/>
      <c r="I86" s="17">
        <v>85</v>
      </c>
      <c r="J86" s="39">
        <v>4.6100000000000003</v>
      </c>
      <c r="K86" s="2">
        <v>7.87</v>
      </c>
      <c r="L86" s="2">
        <v>20.74</v>
      </c>
      <c r="M86" s="2">
        <v>22.94</v>
      </c>
      <c r="N86" s="39">
        <v>44.5</v>
      </c>
      <c r="O86" s="13">
        <v>85</v>
      </c>
      <c r="P86" s="22"/>
      <c r="Q86" s="23">
        <v>13.5</v>
      </c>
      <c r="R86" s="23">
        <v>45.1</v>
      </c>
      <c r="S86" s="22"/>
      <c r="T86" s="23">
        <v>55</v>
      </c>
      <c r="U86" s="23">
        <v>41.5</v>
      </c>
      <c r="V86" s="13">
        <v>116</v>
      </c>
      <c r="W86" s="2"/>
      <c r="X86" s="2"/>
      <c r="Y86" s="3"/>
      <c r="Z86" s="2"/>
      <c r="AA86" s="2"/>
      <c r="AB86" s="3"/>
      <c r="AC86" s="2"/>
      <c r="AD86" s="2"/>
      <c r="AE86" s="2"/>
      <c r="AF86" s="2"/>
      <c r="AG86" s="2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>
      <c r="A87" s="1">
        <v>86</v>
      </c>
      <c r="B87" s="37">
        <v>-9.0500000000000007</v>
      </c>
      <c r="C87" s="2">
        <v>-14.63</v>
      </c>
      <c r="D87" s="2">
        <v>-48.04</v>
      </c>
      <c r="E87" s="38">
        <v>-153.75</v>
      </c>
      <c r="F87" s="2">
        <v>-19.22</v>
      </c>
      <c r="G87" s="2">
        <v>-58.79</v>
      </c>
      <c r="H87" s="39">
        <v>1.36</v>
      </c>
      <c r="I87" s="17">
        <v>86</v>
      </c>
      <c r="J87" s="39">
        <v>4.62</v>
      </c>
      <c r="K87" s="2">
        <v>7.94</v>
      </c>
      <c r="L87" s="2">
        <v>20.94</v>
      </c>
      <c r="M87" s="2">
        <v>23.16</v>
      </c>
      <c r="N87" s="39">
        <v>45</v>
      </c>
      <c r="O87" s="13">
        <v>86</v>
      </c>
      <c r="P87" s="22"/>
      <c r="Q87" s="22"/>
      <c r="R87" s="22"/>
      <c r="S87" s="23">
        <v>17.399999999999999</v>
      </c>
      <c r="T87" s="23">
        <v>55.2</v>
      </c>
      <c r="U87" s="22"/>
      <c r="V87" s="13">
        <v>115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3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>
      <c r="A88" s="1">
        <v>87</v>
      </c>
      <c r="B88" s="37">
        <v>-9.0299999999999994</v>
      </c>
      <c r="C88" s="2">
        <v>-14.6</v>
      </c>
      <c r="D88" s="2">
        <v>-47.94</v>
      </c>
      <c r="E88" s="38">
        <v>-153.19999999999999</v>
      </c>
      <c r="F88" s="2">
        <v>-19.16</v>
      </c>
      <c r="G88" s="2">
        <v>-58.66</v>
      </c>
      <c r="H88" s="39"/>
      <c r="I88" s="17">
        <v>87</v>
      </c>
      <c r="J88" s="39">
        <v>4.63</v>
      </c>
      <c r="K88" s="2">
        <v>8.01</v>
      </c>
      <c r="L88" s="2">
        <v>21.14</v>
      </c>
      <c r="M88" s="2">
        <v>23.38</v>
      </c>
      <c r="N88" s="39">
        <v>45.5</v>
      </c>
      <c r="O88" s="13">
        <v>87</v>
      </c>
      <c r="P88" s="22"/>
      <c r="Q88" s="22"/>
      <c r="R88" s="23">
        <v>45.2</v>
      </c>
      <c r="S88" s="22"/>
      <c r="T88" s="23">
        <v>55.3</v>
      </c>
      <c r="U88" s="23">
        <v>42</v>
      </c>
      <c r="V88" s="13">
        <v>114</v>
      </c>
      <c r="W88" s="2"/>
      <c r="X88" s="2"/>
      <c r="Y88" s="3"/>
      <c r="Z88" s="2"/>
      <c r="AA88" s="2"/>
      <c r="AB88" s="3"/>
      <c r="AC88" s="2"/>
      <c r="AD88" s="2"/>
      <c r="AE88" s="2"/>
      <c r="AF88" s="2"/>
      <c r="AG88" s="2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>
      <c r="A89" s="1">
        <v>88</v>
      </c>
      <c r="B89" s="37">
        <v>-9</v>
      </c>
      <c r="C89" s="2">
        <v>-14.57</v>
      </c>
      <c r="D89" s="2">
        <v>-47.85</v>
      </c>
      <c r="E89" s="38">
        <v>-152.69999999999999</v>
      </c>
      <c r="F89" s="2">
        <v>-19.11</v>
      </c>
      <c r="G89" s="2">
        <v>-58.54</v>
      </c>
      <c r="H89" s="39">
        <v>1.37</v>
      </c>
      <c r="I89" s="17">
        <v>88</v>
      </c>
      <c r="J89" s="39">
        <v>4.6399999999999997</v>
      </c>
      <c r="K89" s="2">
        <v>8.08</v>
      </c>
      <c r="L89" s="2">
        <v>21.36</v>
      </c>
      <c r="M89" s="2">
        <v>23.58</v>
      </c>
      <c r="N89" s="39"/>
      <c r="O89" s="13">
        <v>88</v>
      </c>
      <c r="P89" s="22">
        <v>8.5</v>
      </c>
      <c r="Q89" s="22"/>
      <c r="R89" s="23">
        <v>45.3</v>
      </c>
      <c r="S89" s="23">
        <v>17.5</v>
      </c>
      <c r="T89" s="23">
        <v>55.4</v>
      </c>
      <c r="U89" s="23">
        <v>42.5</v>
      </c>
      <c r="V89" s="13">
        <v>113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>
      <c r="A90" s="1">
        <v>89</v>
      </c>
      <c r="B90" s="37">
        <v>-8.9700000000000006</v>
      </c>
      <c r="C90" s="2">
        <v>-14.54</v>
      </c>
      <c r="D90" s="2">
        <v>-47.75</v>
      </c>
      <c r="E90" s="38">
        <v>-152.19999999999999</v>
      </c>
      <c r="F90" s="2">
        <v>-19.05</v>
      </c>
      <c r="G90" s="2">
        <v>-58.41</v>
      </c>
      <c r="H90" s="39"/>
      <c r="I90" s="17">
        <v>89</v>
      </c>
      <c r="J90" s="39">
        <v>4.66</v>
      </c>
      <c r="K90" s="2">
        <v>8.15</v>
      </c>
      <c r="L90" s="2">
        <v>21.56</v>
      </c>
      <c r="M90" s="2">
        <v>23.8</v>
      </c>
      <c r="N90" s="39">
        <v>46</v>
      </c>
      <c r="O90" s="13">
        <v>89</v>
      </c>
      <c r="P90" s="22"/>
      <c r="Q90" s="23">
        <v>13.6</v>
      </c>
      <c r="R90" s="23">
        <v>45.4</v>
      </c>
      <c r="S90" s="22"/>
      <c r="T90" s="23">
        <v>55.5</v>
      </c>
      <c r="U90" s="22"/>
      <c r="V90" s="13">
        <v>112</v>
      </c>
      <c r="W90" s="2"/>
      <c r="X90" s="2"/>
      <c r="Y90" s="3"/>
      <c r="Z90" s="2"/>
      <c r="AA90" s="2"/>
      <c r="AB90" s="3"/>
      <c r="AC90" s="2"/>
      <c r="AD90" s="2"/>
      <c r="AE90" s="2"/>
      <c r="AF90" s="2"/>
      <c r="AG90" s="3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>
      <c r="A91" s="1">
        <v>90</v>
      </c>
      <c r="B91" s="37">
        <v>-8.94</v>
      </c>
      <c r="C91" s="2">
        <v>-14.51</v>
      </c>
      <c r="D91" s="2">
        <v>-47.66</v>
      </c>
      <c r="E91" s="38">
        <v>-151.75</v>
      </c>
      <c r="F91" s="2">
        <v>-18.989999999999998</v>
      </c>
      <c r="G91" s="2">
        <v>-58.28</v>
      </c>
      <c r="H91" s="39"/>
      <c r="I91" s="17">
        <v>90</v>
      </c>
      <c r="J91" s="39">
        <v>4.67</v>
      </c>
      <c r="K91" s="2">
        <v>8.2200000000000006</v>
      </c>
      <c r="L91" s="2">
        <v>21.76</v>
      </c>
      <c r="M91" s="2">
        <v>24.02</v>
      </c>
      <c r="N91" s="39">
        <v>46.5</v>
      </c>
      <c r="O91" s="13">
        <v>90</v>
      </c>
      <c r="P91" s="22"/>
      <c r="Q91" s="22"/>
      <c r="R91" s="23">
        <v>45.5</v>
      </c>
      <c r="S91" s="23">
        <v>17.600000000000001</v>
      </c>
      <c r="T91" s="23">
        <v>55.6</v>
      </c>
      <c r="U91" s="23">
        <v>43</v>
      </c>
      <c r="V91" s="13">
        <v>111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>
      <c r="A92" s="1">
        <v>91</v>
      </c>
      <c r="B92" s="37">
        <v>-8.92</v>
      </c>
      <c r="C92" s="2">
        <v>-14.48</v>
      </c>
      <c r="D92" s="2">
        <v>-47.56</v>
      </c>
      <c r="E92" s="38">
        <v>-151.30000000000001</v>
      </c>
      <c r="F92" s="2">
        <v>-18.940000000000001</v>
      </c>
      <c r="G92" s="2">
        <v>-58.16</v>
      </c>
      <c r="H92" s="39">
        <v>1.38</v>
      </c>
      <c r="I92" s="17">
        <v>91</v>
      </c>
      <c r="J92" s="39">
        <v>4.68</v>
      </c>
      <c r="K92" s="2">
        <v>8.2899999999999991</v>
      </c>
      <c r="L92" s="2">
        <v>21.96</v>
      </c>
      <c r="M92" s="2">
        <v>24.24</v>
      </c>
      <c r="N92" s="39">
        <v>47</v>
      </c>
      <c r="O92" s="13">
        <v>91</v>
      </c>
      <c r="P92" s="22"/>
      <c r="Q92" s="22"/>
      <c r="R92" s="23">
        <v>45.6</v>
      </c>
      <c r="S92" s="22"/>
      <c r="T92" s="23">
        <v>55.7</v>
      </c>
      <c r="U92" s="23">
        <v>43.5</v>
      </c>
      <c r="V92" s="13">
        <v>110</v>
      </c>
      <c r="W92" s="2"/>
      <c r="X92" s="2"/>
      <c r="Y92" s="3"/>
      <c r="Z92" s="2"/>
      <c r="AA92" s="2"/>
      <c r="AB92" s="3"/>
      <c r="AC92" s="2"/>
      <c r="AD92" s="2"/>
      <c r="AE92" s="2"/>
      <c r="AF92" s="2"/>
      <c r="AG92" s="2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>
      <c r="A93" s="1">
        <v>92</v>
      </c>
      <c r="B93" s="37">
        <v>-8.89</v>
      </c>
      <c r="C93" s="2">
        <v>-14.45</v>
      </c>
      <c r="D93" s="2">
        <v>-47.47</v>
      </c>
      <c r="E93" s="38">
        <v>-150.9</v>
      </c>
      <c r="F93" s="2">
        <v>-18.88</v>
      </c>
      <c r="G93" s="2">
        <v>-58.04</v>
      </c>
      <c r="H93" s="39"/>
      <c r="I93" s="17">
        <v>92</v>
      </c>
      <c r="J93" s="39">
        <v>4.6900000000000004</v>
      </c>
      <c r="K93" s="2">
        <v>8.35</v>
      </c>
      <c r="L93" s="2">
        <v>22.18</v>
      </c>
      <c r="M93" s="2">
        <v>24.46</v>
      </c>
      <c r="N93" s="39"/>
      <c r="O93" s="13">
        <v>92</v>
      </c>
      <c r="P93" s="22"/>
      <c r="Q93" s="23">
        <v>13.7</v>
      </c>
      <c r="R93" s="23">
        <v>45.7</v>
      </c>
      <c r="S93" s="23">
        <v>17.7</v>
      </c>
      <c r="T93" s="23">
        <v>55.8</v>
      </c>
      <c r="U93" s="22"/>
      <c r="V93" s="13">
        <v>109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3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>
      <c r="A94" s="1">
        <v>93</v>
      </c>
      <c r="B94" s="37">
        <v>-8.86</v>
      </c>
      <c r="C94" s="2">
        <v>-14.41</v>
      </c>
      <c r="D94" s="2">
        <v>-47.38</v>
      </c>
      <c r="E94" s="38">
        <v>-150.5</v>
      </c>
      <c r="F94" s="2">
        <v>-18.82</v>
      </c>
      <c r="G94" s="2">
        <v>-57.91</v>
      </c>
      <c r="H94" s="39"/>
      <c r="I94" s="17">
        <v>93</v>
      </c>
      <c r="J94" s="39">
        <v>4.7</v>
      </c>
      <c r="K94" s="2">
        <v>8.42</v>
      </c>
      <c r="L94" s="2">
        <v>22.38</v>
      </c>
      <c r="M94" s="2">
        <v>24.68</v>
      </c>
      <c r="N94" s="39">
        <v>47.5</v>
      </c>
      <c r="O94" s="13">
        <v>93</v>
      </c>
      <c r="P94" s="22"/>
      <c r="Q94" s="22"/>
      <c r="R94" s="22"/>
      <c r="S94" s="22"/>
      <c r="T94" s="23">
        <v>55.9</v>
      </c>
      <c r="U94" s="23">
        <v>44</v>
      </c>
      <c r="V94" s="13">
        <v>108</v>
      </c>
      <c r="W94" s="2"/>
      <c r="X94" s="2"/>
      <c r="Y94" s="3"/>
      <c r="Z94" s="2"/>
      <c r="AA94" s="2"/>
      <c r="AB94" s="3"/>
      <c r="AC94" s="2"/>
      <c r="AD94" s="2"/>
      <c r="AE94" s="2"/>
      <c r="AF94" s="2"/>
      <c r="AG94" s="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>
      <c r="A95" s="1">
        <v>94</v>
      </c>
      <c r="B95" s="37">
        <v>-8.83</v>
      </c>
      <c r="C95" s="2">
        <v>-14.38</v>
      </c>
      <c r="D95" s="2">
        <v>-47.28</v>
      </c>
      <c r="E95" s="38">
        <v>-150.15</v>
      </c>
      <c r="F95" s="2">
        <v>-18.77</v>
      </c>
      <c r="G95" s="2">
        <v>-57.79</v>
      </c>
      <c r="H95" s="39">
        <v>1.39</v>
      </c>
      <c r="I95" s="17">
        <v>94</v>
      </c>
      <c r="J95" s="39">
        <v>4.71</v>
      </c>
      <c r="K95" s="2">
        <v>8.49</v>
      </c>
      <c r="L95" s="2">
        <v>22.58</v>
      </c>
      <c r="M95" s="2">
        <v>24.9</v>
      </c>
      <c r="N95" s="39">
        <v>48</v>
      </c>
      <c r="O95" s="13">
        <v>94</v>
      </c>
      <c r="P95" s="22"/>
      <c r="Q95" s="22"/>
      <c r="R95" s="23">
        <v>45.8</v>
      </c>
      <c r="S95" s="23">
        <v>17.8</v>
      </c>
      <c r="T95" s="23">
        <v>56.1</v>
      </c>
      <c r="U95" s="23">
        <v>44.5</v>
      </c>
      <c r="V95" s="13">
        <v>107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3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>
      <c r="A96" s="1">
        <v>95</v>
      </c>
      <c r="B96" s="37">
        <v>-8.82</v>
      </c>
      <c r="C96" s="2">
        <v>-14.35</v>
      </c>
      <c r="D96" s="2">
        <v>-47.19</v>
      </c>
      <c r="E96" s="38">
        <v>-149.80000000000001</v>
      </c>
      <c r="F96" s="2">
        <v>-18.71</v>
      </c>
      <c r="G96" s="2">
        <v>-57.67</v>
      </c>
      <c r="H96" s="39"/>
      <c r="I96" s="17">
        <v>95</v>
      </c>
      <c r="J96" s="39">
        <v>4.72</v>
      </c>
      <c r="K96" s="2">
        <v>8.56</v>
      </c>
      <c r="L96" s="2">
        <v>22.78</v>
      </c>
      <c r="M96" s="2">
        <v>25.12</v>
      </c>
      <c r="N96" s="39">
        <v>48.5</v>
      </c>
      <c r="O96" s="13">
        <v>95</v>
      </c>
      <c r="P96" s="23">
        <v>8.6</v>
      </c>
      <c r="Q96" s="22"/>
      <c r="R96" s="23">
        <v>45.9</v>
      </c>
      <c r="S96" s="22"/>
      <c r="T96" s="23">
        <v>56.2</v>
      </c>
      <c r="U96" s="22"/>
      <c r="V96" s="13">
        <v>106</v>
      </c>
      <c r="W96" s="2"/>
      <c r="X96" s="2"/>
      <c r="Y96" s="3"/>
      <c r="Z96" s="2"/>
      <c r="AA96" s="2"/>
      <c r="AB96" s="3"/>
      <c r="AC96" s="2"/>
      <c r="AD96" s="2"/>
      <c r="AE96" s="2"/>
      <c r="AF96" s="2"/>
      <c r="AG96" s="2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>
      <c r="A97" s="1">
        <v>96</v>
      </c>
      <c r="B97" s="37">
        <v>-8.8000000000000007</v>
      </c>
      <c r="C97" s="2">
        <v>-14.32</v>
      </c>
      <c r="D97" s="2">
        <v>-47.1</v>
      </c>
      <c r="E97" s="38">
        <v>-149.5</v>
      </c>
      <c r="F97" s="2">
        <v>-18.66</v>
      </c>
      <c r="G97" s="2">
        <v>-57.55</v>
      </c>
      <c r="H97" s="39"/>
      <c r="I97" s="17">
        <v>96</v>
      </c>
      <c r="J97" s="39">
        <v>4.7300000000000004</v>
      </c>
      <c r="K97" s="2">
        <v>8.6300000000000008</v>
      </c>
      <c r="L97" s="2">
        <v>23</v>
      </c>
      <c r="M97" s="2">
        <v>25.34</v>
      </c>
      <c r="N97" s="39"/>
      <c r="O97" s="13">
        <v>96</v>
      </c>
      <c r="P97" s="22"/>
      <c r="Q97" s="23">
        <v>13.8</v>
      </c>
      <c r="R97" s="23">
        <v>46</v>
      </c>
      <c r="S97" s="23">
        <v>17.899999999999999</v>
      </c>
      <c r="T97" s="23">
        <v>56.3</v>
      </c>
      <c r="U97" s="23">
        <v>45</v>
      </c>
      <c r="V97" s="13">
        <v>105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>
      <c r="A98" s="1">
        <v>97</v>
      </c>
      <c r="B98" s="37">
        <v>-8.7799999999999994</v>
      </c>
      <c r="C98" s="2">
        <v>-14.29</v>
      </c>
      <c r="D98" s="2">
        <v>-47.01</v>
      </c>
      <c r="E98" s="38">
        <v>-149.19999999999999</v>
      </c>
      <c r="F98" s="2">
        <v>-18.600000000000001</v>
      </c>
      <c r="G98" s="2">
        <v>-57.42</v>
      </c>
      <c r="H98" s="39">
        <v>1.4</v>
      </c>
      <c r="I98" s="17">
        <v>97</v>
      </c>
      <c r="J98" s="39">
        <v>4.74</v>
      </c>
      <c r="K98" s="2">
        <v>8.6999999999999993</v>
      </c>
      <c r="L98" s="2">
        <v>23.2</v>
      </c>
      <c r="M98" s="2">
        <v>25.56</v>
      </c>
      <c r="N98" s="39">
        <v>49</v>
      </c>
      <c r="O98" s="13">
        <v>97</v>
      </c>
      <c r="P98" s="22"/>
      <c r="Q98" s="22"/>
      <c r="R98" s="23">
        <v>46.1</v>
      </c>
      <c r="S98" s="22"/>
      <c r="T98" s="23">
        <v>56.4</v>
      </c>
      <c r="U98" s="23">
        <v>45.5</v>
      </c>
      <c r="V98" s="13">
        <v>104</v>
      </c>
      <c r="W98" s="2"/>
      <c r="X98" s="2"/>
      <c r="Y98" s="3"/>
      <c r="Z98" s="2"/>
      <c r="AA98" s="2"/>
      <c r="AB98" s="3"/>
      <c r="AC98" s="2"/>
      <c r="AD98" s="2"/>
      <c r="AE98" s="2"/>
      <c r="AF98" s="2"/>
      <c r="AG98" s="3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>
      <c r="A99" s="1">
        <v>98</v>
      </c>
      <c r="B99" s="37">
        <v>-8.76</v>
      </c>
      <c r="C99" s="2">
        <v>-14.26</v>
      </c>
      <c r="D99" s="2">
        <v>-46.92</v>
      </c>
      <c r="E99" s="38">
        <v>-148.9</v>
      </c>
      <c r="F99" s="2">
        <v>-18.55</v>
      </c>
      <c r="G99" s="2">
        <v>-57.3</v>
      </c>
      <c r="H99" s="39"/>
      <c r="I99" s="17">
        <v>98</v>
      </c>
      <c r="J99" s="39">
        <v>4.75</v>
      </c>
      <c r="K99" s="2">
        <v>8.77</v>
      </c>
      <c r="L99" s="2">
        <v>23.4</v>
      </c>
      <c r="M99" s="2">
        <v>25.78</v>
      </c>
      <c r="N99" s="39">
        <v>49.5</v>
      </c>
      <c r="O99" s="13">
        <v>98</v>
      </c>
      <c r="P99" s="22"/>
      <c r="Q99" s="22"/>
      <c r="R99" s="23">
        <v>46.2</v>
      </c>
      <c r="S99" s="23">
        <v>18</v>
      </c>
      <c r="T99" s="23">
        <v>56.5</v>
      </c>
      <c r="U99" s="22"/>
      <c r="V99" s="13">
        <v>103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>
      <c r="A100" s="1">
        <v>99</v>
      </c>
      <c r="B100" s="37">
        <v>-8.74</v>
      </c>
      <c r="C100" s="2">
        <v>-14.23</v>
      </c>
      <c r="D100" s="2">
        <v>-46.83</v>
      </c>
      <c r="E100" s="38">
        <v>-148.6</v>
      </c>
      <c r="F100" s="2">
        <v>-18.489999999999998</v>
      </c>
      <c r="G100" s="2">
        <v>-57.18</v>
      </c>
      <c r="H100" s="39"/>
      <c r="I100" s="17">
        <v>99</v>
      </c>
      <c r="J100" s="39">
        <v>4.76</v>
      </c>
      <c r="K100" s="2">
        <v>8.83</v>
      </c>
      <c r="L100" s="2">
        <v>23.6</v>
      </c>
      <c r="M100" s="2">
        <v>26</v>
      </c>
      <c r="N100" s="39"/>
      <c r="O100" s="13">
        <v>99</v>
      </c>
      <c r="P100" s="22"/>
      <c r="Q100" s="23">
        <v>13.9</v>
      </c>
      <c r="R100" s="23">
        <v>46.3</v>
      </c>
      <c r="S100" s="22"/>
      <c r="T100" s="23">
        <v>56.6</v>
      </c>
      <c r="U100" s="23">
        <v>46</v>
      </c>
      <c r="V100" s="13">
        <v>102</v>
      </c>
      <c r="W100" s="2"/>
      <c r="X100" s="2"/>
      <c r="Y100" s="3"/>
      <c r="Z100" s="2"/>
      <c r="AA100" s="2"/>
      <c r="AB100" s="3"/>
      <c r="AC100" s="2"/>
      <c r="AD100" s="2"/>
      <c r="AE100" s="2"/>
      <c r="AF100" s="2"/>
      <c r="AG100" s="2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>
      <c r="A101" s="1">
        <v>100</v>
      </c>
      <c r="B101" s="37">
        <v>-8.7200000000000006</v>
      </c>
      <c r="C101" s="2">
        <v>-14.21</v>
      </c>
      <c r="D101" s="2">
        <v>-46.74</v>
      </c>
      <c r="E101" s="38">
        <v>-148.4</v>
      </c>
      <c r="F101" s="2">
        <v>-18.440000000000001</v>
      </c>
      <c r="G101" s="2">
        <v>-57.06</v>
      </c>
      <c r="H101" s="39">
        <v>1.41</v>
      </c>
      <c r="I101" s="17">
        <v>100</v>
      </c>
      <c r="J101" s="39">
        <v>4.7699999999999996</v>
      </c>
      <c r="K101" s="2">
        <v>8.9</v>
      </c>
      <c r="L101" s="2">
        <v>23.82</v>
      </c>
      <c r="M101" s="2">
        <v>26.22</v>
      </c>
      <c r="N101" s="39">
        <v>50</v>
      </c>
      <c r="O101" s="13">
        <v>100</v>
      </c>
      <c r="P101" s="22"/>
      <c r="Q101" s="22"/>
      <c r="R101" s="23">
        <v>46.4</v>
      </c>
      <c r="S101" s="23">
        <v>18.100000000000001</v>
      </c>
      <c r="T101" s="23">
        <v>56.8</v>
      </c>
      <c r="U101" s="23">
        <v>46.5</v>
      </c>
      <c r="V101" s="13">
        <v>101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3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>
      <c r="A102" s="1">
        <v>101</v>
      </c>
      <c r="B102" s="37">
        <v>-8.7100000000000009</v>
      </c>
      <c r="C102" s="2">
        <v>-14.18</v>
      </c>
      <c r="D102" s="2">
        <v>-46.65</v>
      </c>
      <c r="E102" s="38">
        <v>-148.19999999999999</v>
      </c>
      <c r="F102" s="2">
        <v>-18.38</v>
      </c>
      <c r="G102" s="2">
        <v>-56.95</v>
      </c>
      <c r="H102" s="39"/>
      <c r="I102" s="17">
        <v>101</v>
      </c>
      <c r="J102" s="39">
        <v>4.78</v>
      </c>
      <c r="K102" s="2">
        <v>8.9700000000000006</v>
      </c>
      <c r="L102" s="2">
        <v>24.02</v>
      </c>
      <c r="M102" s="2">
        <v>26.44</v>
      </c>
      <c r="N102" s="39">
        <v>50.5</v>
      </c>
      <c r="O102" s="13">
        <v>101</v>
      </c>
      <c r="P102" s="23">
        <v>8.6999999999999993</v>
      </c>
      <c r="Q102" s="22"/>
      <c r="R102" s="23">
        <v>46.5</v>
      </c>
      <c r="S102" s="23">
        <v>18.2</v>
      </c>
      <c r="T102" s="23">
        <v>56.9</v>
      </c>
      <c r="U102" s="22"/>
      <c r="V102" s="13">
        <v>100</v>
      </c>
      <c r="W102" s="2"/>
      <c r="X102" s="2"/>
      <c r="Y102" s="2"/>
      <c r="Z102" s="2"/>
      <c r="AA102" s="2"/>
      <c r="AB102" s="3"/>
      <c r="AC102" s="2"/>
      <c r="AD102" s="2"/>
      <c r="AE102" s="2"/>
      <c r="AF102" s="2"/>
      <c r="AG102" s="2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>
      <c r="A103" s="1">
        <v>102</v>
      </c>
      <c r="B103" s="37">
        <v>-8.6999999999999993</v>
      </c>
      <c r="C103" s="2">
        <v>-14.15</v>
      </c>
      <c r="D103" s="2">
        <v>-46.56</v>
      </c>
      <c r="E103" s="38">
        <v>-148.08000000000001</v>
      </c>
      <c r="F103" s="2">
        <v>-18.329999999999998</v>
      </c>
      <c r="G103" s="2">
        <v>-56.83</v>
      </c>
      <c r="H103" s="39"/>
      <c r="I103" s="17">
        <v>102</v>
      </c>
      <c r="J103" s="39">
        <v>4.79</v>
      </c>
      <c r="K103" s="2">
        <v>9.0399999999999991</v>
      </c>
      <c r="L103" s="2">
        <v>24.22</v>
      </c>
      <c r="M103" s="2">
        <v>26.66</v>
      </c>
      <c r="N103" s="39"/>
      <c r="O103" s="13">
        <v>102</v>
      </c>
      <c r="P103" s="22"/>
      <c r="Q103" s="22"/>
      <c r="R103" s="22"/>
      <c r="S103" s="22"/>
      <c r="T103" s="23">
        <v>57</v>
      </c>
      <c r="U103" s="23">
        <v>47</v>
      </c>
      <c r="V103" s="13">
        <v>99</v>
      </c>
      <c r="W103" s="2"/>
      <c r="X103" s="2"/>
      <c r="Y103" s="3"/>
      <c r="Z103" s="2"/>
      <c r="AA103" s="2"/>
      <c r="AB103" s="2"/>
      <c r="AC103" s="2"/>
      <c r="AD103" s="2"/>
      <c r="AE103" s="2"/>
      <c r="AF103" s="2"/>
      <c r="AG103" s="2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>
      <c r="A104" s="1">
        <v>103</v>
      </c>
      <c r="B104" s="37">
        <v>-8.68</v>
      </c>
      <c r="C104" s="2">
        <v>-14.12</v>
      </c>
      <c r="D104" s="2">
        <v>-46.47</v>
      </c>
      <c r="E104" s="38">
        <v>-147.99</v>
      </c>
      <c r="F104" s="2">
        <v>-18.28</v>
      </c>
      <c r="G104" s="2">
        <v>-56.71</v>
      </c>
      <c r="H104" s="39">
        <v>1.42</v>
      </c>
      <c r="I104" s="17">
        <v>103</v>
      </c>
      <c r="J104" s="39">
        <v>4.8</v>
      </c>
      <c r="K104" s="2">
        <v>9.11</v>
      </c>
      <c r="L104" s="2">
        <v>24.42</v>
      </c>
      <c r="M104" s="2">
        <v>26.88</v>
      </c>
      <c r="N104" s="39">
        <v>51</v>
      </c>
      <c r="O104" s="13">
        <v>103</v>
      </c>
      <c r="P104" s="22"/>
      <c r="Q104" s="23">
        <v>14</v>
      </c>
      <c r="R104" s="23">
        <v>46.6</v>
      </c>
      <c r="S104" s="23">
        <v>18.3</v>
      </c>
      <c r="T104" s="23">
        <v>57.1</v>
      </c>
      <c r="U104" s="23">
        <v>47.5</v>
      </c>
      <c r="V104" s="13">
        <v>98</v>
      </c>
      <c r="W104" s="2"/>
      <c r="X104" s="2"/>
      <c r="Y104" s="2"/>
      <c r="Z104" s="2"/>
      <c r="AA104" s="2"/>
      <c r="AB104" s="3"/>
      <c r="AC104" s="2"/>
      <c r="AD104" s="2"/>
      <c r="AE104" s="2"/>
      <c r="AF104" s="2"/>
      <c r="AG104" s="3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>
      <c r="A105" s="1">
        <v>104</v>
      </c>
      <c r="B105" s="37">
        <v>-8.67</v>
      </c>
      <c r="C105" s="2">
        <v>-14.09</v>
      </c>
      <c r="D105" s="2">
        <v>-46.38</v>
      </c>
      <c r="E105" s="38">
        <v>-147.9</v>
      </c>
      <c r="F105" s="2">
        <v>-18.22</v>
      </c>
      <c r="G105" s="2">
        <v>-56.59</v>
      </c>
      <c r="H105" s="39"/>
      <c r="I105" s="17">
        <v>104</v>
      </c>
      <c r="J105" s="39">
        <v>4.8099999999999996</v>
      </c>
      <c r="K105" s="2">
        <v>9.18</v>
      </c>
      <c r="L105" s="2">
        <v>24.64</v>
      </c>
      <c r="M105" s="2">
        <v>27.1</v>
      </c>
      <c r="N105" s="39">
        <v>51.5</v>
      </c>
      <c r="O105" s="13">
        <v>104</v>
      </c>
      <c r="P105" s="22"/>
      <c r="Q105" s="22"/>
      <c r="R105" s="23">
        <v>46.7</v>
      </c>
      <c r="S105" s="22"/>
      <c r="T105" s="23">
        <v>57.2</v>
      </c>
      <c r="U105" s="22"/>
      <c r="V105" s="13">
        <v>97</v>
      </c>
      <c r="W105" s="2"/>
      <c r="X105" s="2"/>
      <c r="Y105" s="3"/>
      <c r="Z105" s="2"/>
      <c r="AA105" s="2"/>
      <c r="AB105" s="2"/>
      <c r="AC105" s="2"/>
      <c r="AD105" s="2"/>
      <c r="AE105" s="2"/>
      <c r="AF105" s="2"/>
      <c r="AG105" s="2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>
      <c r="A106" s="1">
        <v>105</v>
      </c>
      <c r="B106" s="37">
        <v>-8.65</v>
      </c>
      <c r="C106" s="2">
        <v>-14.06</v>
      </c>
      <c r="D106" s="2">
        <v>-46.29</v>
      </c>
      <c r="E106" s="38">
        <v>-147.80000000000001</v>
      </c>
      <c r="F106" s="2">
        <v>-18.170000000000002</v>
      </c>
      <c r="G106" s="2">
        <v>-56.48</v>
      </c>
      <c r="H106" s="39"/>
      <c r="I106" s="17">
        <v>105</v>
      </c>
      <c r="J106" s="39">
        <v>4.82</v>
      </c>
      <c r="K106" s="2">
        <v>9.25</v>
      </c>
      <c r="L106" s="2">
        <v>24.84</v>
      </c>
      <c r="M106" s="2">
        <v>27.3</v>
      </c>
      <c r="N106" s="39"/>
      <c r="O106" s="13">
        <v>105</v>
      </c>
      <c r="P106" s="22"/>
      <c r="Q106" s="22"/>
      <c r="R106" s="23">
        <v>46.8</v>
      </c>
      <c r="S106" s="23">
        <v>18.399999999999999</v>
      </c>
      <c r="T106" s="23">
        <v>57.4</v>
      </c>
      <c r="U106" s="23">
        <v>48</v>
      </c>
      <c r="V106" s="13">
        <v>96</v>
      </c>
      <c r="W106" s="2"/>
      <c r="X106" s="2"/>
      <c r="Y106" s="2"/>
      <c r="Z106" s="2"/>
      <c r="AA106" s="2"/>
      <c r="AB106" s="3"/>
      <c r="AC106" s="2"/>
      <c r="AD106" s="2"/>
      <c r="AE106" s="2"/>
      <c r="AF106" s="2"/>
      <c r="AG106" s="2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>
      <c r="A107" s="1">
        <v>106</v>
      </c>
      <c r="B107" s="37">
        <v>-8.64</v>
      </c>
      <c r="C107" s="2">
        <v>-14.03</v>
      </c>
      <c r="D107" s="2">
        <v>-46.21</v>
      </c>
      <c r="E107" s="38">
        <v>-147.69999999999999</v>
      </c>
      <c r="F107" s="2">
        <v>-18.12</v>
      </c>
      <c r="G107" s="2">
        <v>-56.36</v>
      </c>
      <c r="H107" s="39">
        <v>1.43</v>
      </c>
      <c r="I107" s="17">
        <v>106</v>
      </c>
      <c r="J107" s="39">
        <v>4.83</v>
      </c>
      <c r="K107" s="2">
        <v>9.31</v>
      </c>
      <c r="L107" s="2">
        <v>25.04</v>
      </c>
      <c r="M107" s="2">
        <v>27.52</v>
      </c>
      <c r="N107" s="39">
        <v>52</v>
      </c>
      <c r="O107" s="13">
        <v>106</v>
      </c>
      <c r="P107" s="22"/>
      <c r="Q107" s="23">
        <v>14.1</v>
      </c>
      <c r="R107" s="23">
        <v>46.9</v>
      </c>
      <c r="S107" s="22"/>
      <c r="T107" s="23">
        <v>57.5</v>
      </c>
      <c r="U107" s="23">
        <v>48.5</v>
      </c>
      <c r="V107" s="13">
        <v>95</v>
      </c>
      <c r="W107" s="2"/>
      <c r="X107" s="2"/>
      <c r="Y107" s="3"/>
      <c r="Z107" s="2"/>
      <c r="AA107" s="2"/>
      <c r="AB107" s="2"/>
      <c r="AC107" s="2"/>
      <c r="AD107" s="2"/>
      <c r="AE107" s="2"/>
      <c r="AF107" s="2"/>
      <c r="AG107" s="3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>
      <c r="A108" s="1">
        <v>107</v>
      </c>
      <c r="B108" s="37">
        <v>-8.6199999999999992</v>
      </c>
      <c r="C108" s="2">
        <v>-14</v>
      </c>
      <c r="D108" s="2">
        <v>-46.12</v>
      </c>
      <c r="E108" s="38">
        <v>-147.6</v>
      </c>
      <c r="F108" s="2">
        <v>-18.07</v>
      </c>
      <c r="G108" s="2">
        <v>-56.25</v>
      </c>
      <c r="H108" s="39"/>
      <c r="I108" s="17">
        <v>107</v>
      </c>
      <c r="J108" s="39">
        <v>4.84</v>
      </c>
      <c r="K108" s="2">
        <v>9.3800000000000008</v>
      </c>
      <c r="L108" s="2">
        <v>25.24</v>
      </c>
      <c r="M108" s="2">
        <v>27.74</v>
      </c>
      <c r="N108" s="39"/>
      <c r="O108" s="13">
        <v>107</v>
      </c>
      <c r="P108" s="22"/>
      <c r="Q108" s="22"/>
      <c r="R108" s="23">
        <v>47</v>
      </c>
      <c r="S108" s="23">
        <v>18.5</v>
      </c>
      <c r="T108" s="23">
        <v>57.6</v>
      </c>
      <c r="U108" s="22"/>
      <c r="V108" s="13">
        <v>94</v>
      </c>
      <c r="W108" s="2"/>
      <c r="X108" s="2"/>
      <c r="Y108" s="2"/>
      <c r="Z108" s="2"/>
      <c r="AA108" s="2"/>
      <c r="AB108" s="3"/>
      <c r="AC108" s="2"/>
      <c r="AD108" s="2"/>
      <c r="AE108" s="2"/>
      <c r="AF108" s="2"/>
      <c r="AG108" s="2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>
      <c r="A109" s="1">
        <v>108</v>
      </c>
      <c r="B109" s="37">
        <v>-8.61</v>
      </c>
      <c r="C109" s="2">
        <v>-13.97</v>
      </c>
      <c r="D109" s="2">
        <v>-46.03</v>
      </c>
      <c r="E109" s="38">
        <v>-147.5</v>
      </c>
      <c r="F109" s="2">
        <v>-18.010000000000002</v>
      </c>
      <c r="G109" s="2">
        <v>-56.13</v>
      </c>
      <c r="H109" s="39"/>
      <c r="I109" s="17">
        <v>108</v>
      </c>
      <c r="J109" s="39"/>
      <c r="K109" s="2">
        <v>9.4499999999999993</v>
      </c>
      <c r="L109" s="2">
        <v>25.46</v>
      </c>
      <c r="M109" s="2">
        <v>27.96</v>
      </c>
      <c r="N109" s="39">
        <v>52.5</v>
      </c>
      <c r="O109" s="13">
        <v>108</v>
      </c>
      <c r="P109" s="23">
        <v>8.8000000000000007</v>
      </c>
      <c r="Q109" s="22"/>
      <c r="R109" s="23">
        <v>47.1</v>
      </c>
      <c r="S109" s="22"/>
      <c r="T109" s="23">
        <v>57.7</v>
      </c>
      <c r="U109" s="23">
        <v>49</v>
      </c>
      <c r="V109" s="13">
        <v>93</v>
      </c>
      <c r="W109" s="2"/>
      <c r="X109" s="2"/>
      <c r="Y109" s="3"/>
      <c r="Z109" s="2"/>
      <c r="AA109" s="2"/>
      <c r="AB109" s="2"/>
      <c r="AC109" s="2"/>
      <c r="AD109" s="2"/>
      <c r="AE109" s="2"/>
      <c r="AF109" s="2"/>
      <c r="AG109" s="2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>
      <c r="A110" s="1">
        <v>109</v>
      </c>
      <c r="B110" s="37">
        <v>-8.6</v>
      </c>
      <c r="C110" s="2">
        <v>-13.95</v>
      </c>
      <c r="D110" s="2">
        <v>-45.95</v>
      </c>
      <c r="E110" s="38">
        <v>-147.4</v>
      </c>
      <c r="F110" s="2">
        <v>-17.96</v>
      </c>
      <c r="G110" s="2">
        <v>-56.02</v>
      </c>
      <c r="H110" s="39"/>
      <c r="I110" s="17">
        <v>109</v>
      </c>
      <c r="J110" s="39">
        <v>4.8499999999999996</v>
      </c>
      <c r="K110" s="2">
        <v>9.52</v>
      </c>
      <c r="L110" s="2">
        <v>25.66</v>
      </c>
      <c r="M110" s="2">
        <v>28.18</v>
      </c>
      <c r="N110" s="39">
        <v>53</v>
      </c>
      <c r="O110" s="13">
        <v>109</v>
      </c>
      <c r="P110" s="22"/>
      <c r="Q110" s="23">
        <v>14.2</v>
      </c>
      <c r="R110" s="23">
        <v>47.2</v>
      </c>
      <c r="S110" s="23">
        <v>18.600000000000001</v>
      </c>
      <c r="T110" s="23">
        <v>57.9</v>
      </c>
      <c r="U110" s="22"/>
      <c r="V110" s="13">
        <v>92</v>
      </c>
      <c r="W110" s="2"/>
      <c r="X110" s="2"/>
      <c r="Y110" s="2"/>
      <c r="Z110" s="2"/>
      <c r="AA110" s="2"/>
      <c r="AB110" s="3"/>
      <c r="AC110" s="2"/>
      <c r="AD110" s="2"/>
      <c r="AE110" s="2"/>
      <c r="AF110" s="2"/>
      <c r="AG110" s="3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>
      <c r="A111" s="1">
        <v>110</v>
      </c>
      <c r="B111" s="37">
        <v>-8.58</v>
      </c>
      <c r="C111" s="2">
        <v>-13.92</v>
      </c>
      <c r="D111" s="2">
        <v>-45.86</v>
      </c>
      <c r="E111" s="38">
        <v>-147.30000000000001</v>
      </c>
      <c r="F111" s="2">
        <v>-17.91</v>
      </c>
      <c r="G111" s="2">
        <v>-55.9</v>
      </c>
      <c r="H111" s="39">
        <v>1.44</v>
      </c>
      <c r="I111" s="17">
        <v>110</v>
      </c>
      <c r="J111" s="39">
        <v>4.8600000000000003</v>
      </c>
      <c r="K111" s="2">
        <v>9.59</v>
      </c>
      <c r="L111" s="2">
        <v>25.86</v>
      </c>
      <c r="M111" s="2">
        <v>28.4</v>
      </c>
      <c r="N111" s="39"/>
      <c r="O111" s="13">
        <v>110</v>
      </c>
      <c r="P111" s="22"/>
      <c r="Q111" s="22"/>
      <c r="R111" s="23">
        <v>47.3</v>
      </c>
      <c r="S111" s="23">
        <v>18.7</v>
      </c>
      <c r="T111" s="23">
        <v>58</v>
      </c>
      <c r="U111" s="23">
        <v>49.5</v>
      </c>
      <c r="V111" s="13">
        <v>91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>
      <c r="A112" s="1">
        <v>111</v>
      </c>
      <c r="B112" s="37">
        <v>-8.57</v>
      </c>
      <c r="C112" s="2">
        <v>-13.89</v>
      </c>
      <c r="D112" s="2">
        <v>-45.77</v>
      </c>
      <c r="E112" s="38">
        <v>-147.19999999999999</v>
      </c>
      <c r="F112" s="2">
        <v>-17.86</v>
      </c>
      <c r="G112" s="2">
        <v>-55.79</v>
      </c>
      <c r="H112" s="39"/>
      <c r="I112" s="17">
        <v>111</v>
      </c>
      <c r="J112" s="39">
        <v>4.87</v>
      </c>
      <c r="K112" s="2">
        <v>9.66</v>
      </c>
      <c r="L112" s="2">
        <v>26.06</v>
      </c>
      <c r="M112" s="2">
        <v>28.62</v>
      </c>
      <c r="N112" s="39">
        <v>53.5</v>
      </c>
      <c r="O112" s="13">
        <v>111</v>
      </c>
      <c r="P112" s="22"/>
      <c r="Q112" s="22"/>
      <c r="R112" s="23">
        <v>47.4</v>
      </c>
      <c r="S112" s="22"/>
      <c r="T112" s="23">
        <v>58.1</v>
      </c>
      <c r="U112" s="23">
        <v>50</v>
      </c>
      <c r="V112" s="13">
        <v>90</v>
      </c>
      <c r="W112" s="2"/>
      <c r="X112" s="2"/>
      <c r="Y112" s="3"/>
      <c r="Z112" s="2"/>
      <c r="AA112" s="2"/>
      <c r="AB112" s="3"/>
      <c r="AC112" s="2"/>
      <c r="AD112" s="2"/>
      <c r="AE112" s="2"/>
      <c r="AF112" s="2"/>
      <c r="AG112" s="2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>
      <c r="A113" s="1">
        <v>112</v>
      </c>
      <c r="B113" s="37">
        <v>-8.56</v>
      </c>
      <c r="C113" s="2">
        <v>-13.86</v>
      </c>
      <c r="D113" s="2">
        <v>-45.69</v>
      </c>
      <c r="E113" s="38">
        <v>-147.1</v>
      </c>
      <c r="F113" s="2">
        <v>-17.809999999999999</v>
      </c>
      <c r="G113" s="2">
        <v>-55.68</v>
      </c>
      <c r="H113" s="39"/>
      <c r="I113" s="17">
        <v>112</v>
      </c>
      <c r="J113" s="39"/>
      <c r="K113" s="2">
        <v>9.7200000000000006</v>
      </c>
      <c r="L113" s="2">
        <v>26.26</v>
      </c>
      <c r="M113" s="2">
        <v>28.84</v>
      </c>
      <c r="N113" s="39"/>
      <c r="O113" s="13">
        <v>112</v>
      </c>
      <c r="P113" s="22"/>
      <c r="Q113" s="23">
        <v>14.3</v>
      </c>
      <c r="R113" s="23">
        <v>47.5</v>
      </c>
      <c r="S113" s="23">
        <v>18.8</v>
      </c>
      <c r="T113" s="23">
        <v>58.2</v>
      </c>
      <c r="U113" s="22"/>
      <c r="V113" s="13">
        <v>89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>
      <c r="A114" s="1">
        <v>113</v>
      </c>
      <c r="B114" s="37">
        <v>-8.5399999999999991</v>
      </c>
      <c r="C114" s="2">
        <v>-13.83</v>
      </c>
      <c r="D114" s="2">
        <v>-45.6</v>
      </c>
      <c r="E114" s="38">
        <v>-147</v>
      </c>
      <c r="F114" s="2">
        <v>-17.75</v>
      </c>
      <c r="G114" s="2">
        <v>-55.56</v>
      </c>
      <c r="H114" s="39"/>
      <c r="I114" s="17">
        <v>113</v>
      </c>
      <c r="J114" s="39">
        <v>4.88</v>
      </c>
      <c r="K114" s="2">
        <v>9.7899999999999991</v>
      </c>
      <c r="L114" s="2">
        <v>26.48</v>
      </c>
      <c r="M114" s="2">
        <v>29.06</v>
      </c>
      <c r="N114" s="39">
        <v>54</v>
      </c>
      <c r="O114" s="13">
        <v>113</v>
      </c>
      <c r="P114" s="22"/>
      <c r="Q114" s="22"/>
      <c r="R114" s="23">
        <v>47.6</v>
      </c>
      <c r="S114" s="22"/>
      <c r="T114" s="23">
        <v>58.4</v>
      </c>
      <c r="U114" s="23">
        <v>50.5</v>
      </c>
      <c r="V114" s="13">
        <v>88</v>
      </c>
      <c r="W114" s="2"/>
      <c r="X114" s="2"/>
      <c r="Y114" s="3"/>
      <c r="Z114" s="2"/>
      <c r="AA114" s="2"/>
      <c r="AB114" s="3"/>
      <c r="AC114" s="2"/>
      <c r="AD114" s="2"/>
      <c r="AE114" s="2"/>
      <c r="AF114" s="2"/>
      <c r="AG114" s="2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>
      <c r="A115" s="1">
        <v>114</v>
      </c>
      <c r="B115" s="37">
        <v>-8.5299999999999994</v>
      </c>
      <c r="C115" s="2">
        <v>-13.81</v>
      </c>
      <c r="D115" s="2">
        <v>-45.52</v>
      </c>
      <c r="E115" s="38">
        <v>-146.9</v>
      </c>
      <c r="F115" s="2">
        <v>-17.7</v>
      </c>
      <c r="G115" s="2">
        <v>-55.45</v>
      </c>
      <c r="H115" s="39"/>
      <c r="I115" s="17">
        <v>114</v>
      </c>
      <c r="J115" s="39">
        <v>4.8899999999999997</v>
      </c>
      <c r="K115" s="2">
        <v>9.86</v>
      </c>
      <c r="L115" s="2">
        <v>26.68</v>
      </c>
      <c r="M115" s="2">
        <v>29.28</v>
      </c>
      <c r="N115" s="39"/>
      <c r="O115" s="13">
        <v>114</v>
      </c>
      <c r="P115" s="23">
        <v>8.9</v>
      </c>
      <c r="Q115" s="22"/>
      <c r="R115" s="23">
        <v>47.7</v>
      </c>
      <c r="S115" s="23">
        <v>18.899999999999999</v>
      </c>
      <c r="T115" s="23">
        <v>58.5</v>
      </c>
      <c r="U115" s="23">
        <v>51</v>
      </c>
      <c r="V115" s="13">
        <v>87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>
      <c r="A116" s="1">
        <v>115</v>
      </c>
      <c r="B116" s="37">
        <v>-8.52</v>
      </c>
      <c r="C116" s="2">
        <v>-13.78</v>
      </c>
      <c r="D116" s="2">
        <v>-45.43</v>
      </c>
      <c r="E116" s="38">
        <v>-146.80000000000001</v>
      </c>
      <c r="F116" s="2">
        <v>-17.649999999999999</v>
      </c>
      <c r="G116" s="2">
        <v>-55.34</v>
      </c>
      <c r="H116" s="39">
        <v>1.45</v>
      </c>
      <c r="I116" s="17">
        <v>115</v>
      </c>
      <c r="J116" s="39">
        <v>4.9000000000000004</v>
      </c>
      <c r="K116" s="2">
        <v>9.93</v>
      </c>
      <c r="L116" s="2">
        <v>26.88</v>
      </c>
      <c r="M116" s="2">
        <v>29.5</v>
      </c>
      <c r="N116" s="39">
        <v>54.5</v>
      </c>
      <c r="O116" s="13">
        <v>115</v>
      </c>
      <c r="P116" s="22"/>
      <c r="Q116" s="22"/>
      <c r="R116" s="23">
        <v>47.8</v>
      </c>
      <c r="S116" s="22"/>
      <c r="T116" s="23">
        <v>58.6</v>
      </c>
      <c r="U116" s="22"/>
      <c r="V116" s="13">
        <v>86</v>
      </c>
      <c r="W116" s="2"/>
      <c r="X116" s="2"/>
      <c r="Y116" s="3"/>
      <c r="Z116" s="2"/>
      <c r="AA116" s="2"/>
      <c r="AB116" s="3"/>
      <c r="AC116" s="2"/>
      <c r="AD116" s="2"/>
      <c r="AE116" s="2"/>
      <c r="AF116" s="2"/>
      <c r="AG116" s="3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>
      <c r="A117" s="1">
        <v>116</v>
      </c>
      <c r="B117" s="37">
        <v>-8.51</v>
      </c>
      <c r="C117" s="2">
        <v>-13.75</v>
      </c>
      <c r="D117" s="2">
        <v>-45.35</v>
      </c>
      <c r="E117" s="38">
        <v>-146.69999999999999</v>
      </c>
      <c r="F117" s="2">
        <v>-17.600000000000001</v>
      </c>
      <c r="G117" s="2">
        <v>-55.23</v>
      </c>
      <c r="H117" s="39"/>
      <c r="I117" s="17">
        <v>116</v>
      </c>
      <c r="J117" s="39"/>
      <c r="K117" s="2">
        <v>10</v>
      </c>
      <c r="L117" s="2">
        <v>27.08</v>
      </c>
      <c r="M117" s="2">
        <v>29.72</v>
      </c>
      <c r="N117" s="39"/>
      <c r="O117" s="13">
        <v>116</v>
      </c>
      <c r="P117" s="22"/>
      <c r="Q117" s="23">
        <v>14.4</v>
      </c>
      <c r="R117" s="23">
        <v>47.9</v>
      </c>
      <c r="S117" s="23">
        <v>19</v>
      </c>
      <c r="T117" s="23">
        <v>58.7</v>
      </c>
      <c r="U117" s="23">
        <v>51.5</v>
      </c>
      <c r="V117" s="13">
        <v>85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>
      <c r="A118" s="1">
        <v>117</v>
      </c>
      <c r="B118" s="37">
        <v>-8.5</v>
      </c>
      <c r="C118" s="2">
        <v>-13.72</v>
      </c>
      <c r="D118" s="2">
        <v>-45.26</v>
      </c>
      <c r="E118" s="38">
        <v>-146.6</v>
      </c>
      <c r="F118" s="2">
        <v>-17.55</v>
      </c>
      <c r="G118" s="2">
        <v>-55.12</v>
      </c>
      <c r="H118" s="39"/>
      <c r="I118" s="17">
        <v>117</v>
      </c>
      <c r="J118" s="39">
        <v>4.91</v>
      </c>
      <c r="K118" s="2">
        <v>10.07</v>
      </c>
      <c r="L118" s="2">
        <v>27.3</v>
      </c>
      <c r="M118" s="2">
        <v>29.92</v>
      </c>
      <c r="N118" s="39">
        <v>55</v>
      </c>
      <c r="O118" s="13">
        <v>117</v>
      </c>
      <c r="P118" s="22"/>
      <c r="Q118" s="22"/>
      <c r="R118" s="22"/>
      <c r="S118" s="23">
        <v>19.100000000000001</v>
      </c>
      <c r="T118" s="23">
        <v>58.9</v>
      </c>
      <c r="U118" s="23">
        <v>52</v>
      </c>
      <c r="V118" s="13">
        <v>84</v>
      </c>
      <c r="W118" s="2"/>
      <c r="X118" s="2"/>
      <c r="Y118" s="2"/>
      <c r="Z118" s="2"/>
      <c r="AA118" s="2"/>
      <c r="AB118" s="3"/>
      <c r="AC118" s="2"/>
      <c r="AD118" s="2"/>
      <c r="AE118" s="2"/>
      <c r="AF118" s="2"/>
      <c r="AG118" s="2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>
      <c r="A119" s="1">
        <v>118</v>
      </c>
      <c r="B119" s="37">
        <v>-8.49</v>
      </c>
      <c r="C119" s="2">
        <v>-13.7</v>
      </c>
      <c r="D119" s="2">
        <v>-45.18</v>
      </c>
      <c r="E119" s="38">
        <v>-146.5</v>
      </c>
      <c r="F119" s="2">
        <v>-17.5</v>
      </c>
      <c r="G119" s="2">
        <v>-55.01</v>
      </c>
      <c r="H119" s="39"/>
      <c r="I119" s="17">
        <v>118</v>
      </c>
      <c r="J119" s="39">
        <v>4.92</v>
      </c>
      <c r="K119" s="2">
        <v>10.130000000000001</v>
      </c>
      <c r="L119" s="2">
        <v>27.5</v>
      </c>
      <c r="M119" s="2">
        <v>30.14</v>
      </c>
      <c r="N119" s="39"/>
      <c r="O119" s="13">
        <v>118</v>
      </c>
      <c r="P119" s="22"/>
      <c r="Q119" s="22"/>
      <c r="R119" s="23">
        <v>48</v>
      </c>
      <c r="S119" s="22"/>
      <c r="T119" s="23">
        <v>59</v>
      </c>
      <c r="U119" s="22"/>
      <c r="V119" s="13">
        <v>83</v>
      </c>
      <c r="W119" s="2"/>
      <c r="X119" s="2"/>
      <c r="Y119" s="3"/>
      <c r="Z119" s="2"/>
      <c r="AA119" s="2"/>
      <c r="AB119" s="2"/>
      <c r="AC119" s="2"/>
      <c r="AD119" s="2"/>
      <c r="AE119" s="2"/>
      <c r="AF119" s="2"/>
      <c r="AG119" s="3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>
      <c r="A120" s="1">
        <v>119</v>
      </c>
      <c r="B120" s="37">
        <v>-8.48</v>
      </c>
      <c r="C120" s="2">
        <v>-13.67</v>
      </c>
      <c r="D120" s="2">
        <v>-45.1</v>
      </c>
      <c r="E120" s="38">
        <v>-146.4</v>
      </c>
      <c r="F120" s="2">
        <v>-17.45</v>
      </c>
      <c r="G120" s="2">
        <v>-54.9</v>
      </c>
      <c r="H120" s="39">
        <v>1.46</v>
      </c>
      <c r="I120" s="17">
        <v>119</v>
      </c>
      <c r="J120" s="39">
        <v>4.93</v>
      </c>
      <c r="K120" s="2">
        <v>10.199999999999999</v>
      </c>
      <c r="L120" s="2">
        <v>27.7</v>
      </c>
      <c r="M120" s="2">
        <v>30.36</v>
      </c>
      <c r="N120" s="39">
        <v>55.5</v>
      </c>
      <c r="O120" s="13">
        <v>119</v>
      </c>
      <c r="P120" s="22"/>
      <c r="Q120" s="23">
        <v>14.5</v>
      </c>
      <c r="R120" s="23">
        <v>48.1</v>
      </c>
      <c r="S120" s="23">
        <v>19.2</v>
      </c>
      <c r="T120" s="23">
        <v>59.1</v>
      </c>
      <c r="U120" s="23">
        <v>52.5</v>
      </c>
      <c r="V120" s="13">
        <v>82</v>
      </c>
      <c r="W120" s="2"/>
      <c r="X120" s="2"/>
      <c r="Y120" s="2"/>
      <c r="Z120" s="2"/>
      <c r="AA120" s="2"/>
      <c r="AB120" s="3"/>
      <c r="AC120" s="2"/>
      <c r="AD120" s="2"/>
      <c r="AE120" s="2"/>
      <c r="AF120" s="2"/>
      <c r="AG120" s="2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>
      <c r="A121" s="1">
        <v>120</v>
      </c>
      <c r="B121" s="37">
        <v>-8.4700000000000006</v>
      </c>
      <c r="C121" s="2">
        <v>-13.64</v>
      </c>
      <c r="D121" s="2">
        <v>-45.01</v>
      </c>
      <c r="E121" s="38">
        <v>-146.30000000000001</v>
      </c>
      <c r="F121" s="2">
        <v>-17.399999999999999</v>
      </c>
      <c r="G121" s="2">
        <v>-54.79</v>
      </c>
      <c r="H121" s="39"/>
      <c r="I121" s="17">
        <v>120</v>
      </c>
      <c r="J121" s="39"/>
      <c r="K121" s="2">
        <v>10.27</v>
      </c>
      <c r="L121" s="2">
        <v>27.9</v>
      </c>
      <c r="M121" s="2">
        <v>30.58</v>
      </c>
      <c r="N121" s="39"/>
      <c r="O121" s="13">
        <v>120</v>
      </c>
      <c r="P121" s="23">
        <v>9</v>
      </c>
      <c r="Q121" s="22"/>
      <c r="R121" s="23">
        <v>48.2</v>
      </c>
      <c r="S121" s="22"/>
      <c r="T121" s="23">
        <v>59.3</v>
      </c>
      <c r="U121" s="22"/>
      <c r="V121" s="13">
        <v>81</v>
      </c>
      <c r="W121" s="2"/>
      <c r="X121" s="2"/>
      <c r="Y121" s="3"/>
      <c r="Z121" s="2"/>
      <c r="AA121" s="2"/>
      <c r="AB121" s="2"/>
      <c r="AC121" s="2"/>
      <c r="AD121" s="2"/>
      <c r="AE121" s="2"/>
      <c r="AF121" s="2"/>
      <c r="AG121" s="2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s="4" customFormat="1">
      <c r="A122" s="1">
        <v>121</v>
      </c>
      <c r="B122" s="37">
        <v>-8.4600000000000009</v>
      </c>
      <c r="C122" s="2">
        <v>-13.62</v>
      </c>
      <c r="D122" s="2">
        <v>-44.93</v>
      </c>
      <c r="E122" s="38">
        <v>-146.19999999999999</v>
      </c>
      <c r="F122" s="2">
        <v>-17.350000000000001</v>
      </c>
      <c r="G122" s="2">
        <v>-54.68</v>
      </c>
      <c r="H122" s="39"/>
      <c r="I122" s="17">
        <v>121</v>
      </c>
      <c r="J122" s="39">
        <v>4.9400000000000004</v>
      </c>
      <c r="K122" s="2">
        <v>10.34</v>
      </c>
      <c r="L122" s="2">
        <v>28.12</v>
      </c>
      <c r="M122" s="2">
        <v>30.8</v>
      </c>
      <c r="N122" s="39">
        <v>56</v>
      </c>
      <c r="O122" s="13">
        <v>121</v>
      </c>
      <c r="P122" s="22"/>
      <c r="Q122" s="22"/>
      <c r="R122" s="23">
        <v>48.3</v>
      </c>
      <c r="S122" s="23">
        <v>19.3</v>
      </c>
      <c r="T122" s="23">
        <v>59.4</v>
      </c>
      <c r="U122" s="23">
        <v>53</v>
      </c>
      <c r="V122" s="13">
        <v>80</v>
      </c>
      <c r="W122" s="2"/>
      <c r="X122" s="2"/>
      <c r="Y122" s="2"/>
      <c r="Z122" s="2"/>
      <c r="AA122" s="2"/>
      <c r="AB122" s="3"/>
      <c r="AC122" s="2"/>
      <c r="AD122" s="2"/>
      <c r="AE122" s="2"/>
      <c r="AF122" s="2"/>
      <c r="AG122" s="3"/>
    </row>
    <row r="123" spans="1:55" s="4" customFormat="1">
      <c r="A123" s="1">
        <v>122</v>
      </c>
      <c r="B123" s="37">
        <v>-8.4499999999999993</v>
      </c>
      <c r="C123" s="2">
        <v>-13.59</v>
      </c>
      <c r="D123" s="2">
        <v>-44.85</v>
      </c>
      <c r="E123" s="38">
        <v>-146.1</v>
      </c>
      <c r="F123" s="2">
        <v>-17.3</v>
      </c>
      <c r="G123" s="2">
        <v>-54.57</v>
      </c>
      <c r="H123" s="39"/>
      <c r="I123" s="17">
        <v>122</v>
      </c>
      <c r="J123" s="39">
        <v>4.95</v>
      </c>
      <c r="K123" s="2">
        <v>10.41</v>
      </c>
      <c r="L123" s="2">
        <v>28.32</v>
      </c>
      <c r="M123" s="2">
        <v>31.02</v>
      </c>
      <c r="N123" s="39"/>
      <c r="O123" s="13">
        <v>122</v>
      </c>
      <c r="P123" s="22"/>
      <c r="Q123" s="23">
        <v>14.6</v>
      </c>
      <c r="R123" s="23">
        <v>48.4</v>
      </c>
      <c r="S123" s="22"/>
      <c r="T123" s="23">
        <v>59.5</v>
      </c>
      <c r="U123" s="23">
        <v>53.5</v>
      </c>
      <c r="V123" s="13">
        <v>79</v>
      </c>
      <c r="W123" s="2"/>
      <c r="X123" s="2"/>
      <c r="Y123" s="3"/>
      <c r="Z123" s="2"/>
      <c r="AA123" s="2"/>
      <c r="AB123" s="2"/>
      <c r="AC123" s="2"/>
      <c r="AD123" s="2"/>
      <c r="AE123" s="2"/>
      <c r="AF123" s="2"/>
      <c r="AG123" s="2"/>
    </row>
    <row r="124" spans="1:55" s="4" customFormat="1">
      <c r="A124" s="1">
        <v>123</v>
      </c>
      <c r="B124" s="37">
        <v>-8.44</v>
      </c>
      <c r="C124" s="2">
        <v>-13.56</v>
      </c>
      <c r="D124" s="2">
        <v>-44.77</v>
      </c>
      <c r="E124" s="38">
        <v>-146</v>
      </c>
      <c r="F124" s="2">
        <v>-17.25</v>
      </c>
      <c r="G124" s="2">
        <v>-54.46</v>
      </c>
      <c r="H124" s="39">
        <v>1.47</v>
      </c>
      <c r="I124" s="17">
        <v>123</v>
      </c>
      <c r="J124" s="39">
        <v>4.96</v>
      </c>
      <c r="K124" s="2">
        <v>10.48</v>
      </c>
      <c r="L124" s="2">
        <v>28.52</v>
      </c>
      <c r="M124" s="2">
        <v>31.24</v>
      </c>
      <c r="N124" s="39">
        <v>56.5</v>
      </c>
      <c r="O124" s="13">
        <v>123</v>
      </c>
      <c r="P124" s="22"/>
      <c r="Q124" s="22"/>
      <c r="R124" s="23">
        <v>48.5</v>
      </c>
      <c r="S124" s="23">
        <v>19.399999999999999</v>
      </c>
      <c r="T124" s="23">
        <v>59.7</v>
      </c>
      <c r="U124" s="22"/>
      <c r="V124" s="13">
        <v>78</v>
      </c>
      <c r="W124" s="2"/>
      <c r="X124" s="2"/>
      <c r="Y124" s="2"/>
      <c r="Z124" s="2"/>
      <c r="AA124" s="2"/>
      <c r="AB124" s="3"/>
      <c r="AC124" s="2"/>
      <c r="AD124" s="2"/>
      <c r="AE124" s="2"/>
      <c r="AF124" s="2"/>
      <c r="AG124" s="2"/>
    </row>
    <row r="125" spans="1:55" s="4" customFormat="1">
      <c r="A125" s="1">
        <v>124</v>
      </c>
      <c r="B125" s="37">
        <v>-8.43</v>
      </c>
      <c r="C125" s="2">
        <v>-13.54</v>
      </c>
      <c r="D125" s="2">
        <v>-44.69</v>
      </c>
      <c r="E125" s="38">
        <v>-145.9</v>
      </c>
      <c r="F125" s="2">
        <v>-17.2</v>
      </c>
      <c r="G125" s="2">
        <v>-54.36</v>
      </c>
      <c r="H125" s="39"/>
      <c r="I125" s="17">
        <v>124</v>
      </c>
      <c r="J125" s="39"/>
      <c r="K125" s="2">
        <v>10.55</v>
      </c>
      <c r="L125" s="2">
        <v>28.72</v>
      </c>
      <c r="M125" s="2">
        <v>31.46</v>
      </c>
      <c r="N125" s="39"/>
      <c r="O125" s="13">
        <v>124</v>
      </c>
      <c r="P125" s="22"/>
      <c r="Q125" s="22"/>
      <c r="R125" s="23">
        <v>48.6</v>
      </c>
      <c r="S125" s="23">
        <v>19.5</v>
      </c>
      <c r="T125" s="23">
        <v>59.8</v>
      </c>
      <c r="U125" s="22">
        <v>54</v>
      </c>
      <c r="V125" s="13">
        <v>77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3"/>
    </row>
    <row r="126" spans="1:55" s="4" customFormat="1">
      <c r="A126" s="1">
        <v>125</v>
      </c>
      <c r="B126" s="37">
        <v>-8.42</v>
      </c>
      <c r="C126" s="2">
        <v>-13.51</v>
      </c>
      <c r="D126" s="2">
        <v>-44.6</v>
      </c>
      <c r="E126" s="38">
        <v>-145.80000000000001</v>
      </c>
      <c r="F126" s="2">
        <v>-17.149999999999999</v>
      </c>
      <c r="G126" s="2">
        <v>-54.25</v>
      </c>
      <c r="H126" s="39"/>
      <c r="I126" s="17">
        <v>125</v>
      </c>
      <c r="J126" s="39">
        <v>4.97</v>
      </c>
      <c r="K126" s="2">
        <v>10.61</v>
      </c>
      <c r="L126" s="2">
        <v>28.92</v>
      </c>
      <c r="M126" s="2">
        <v>31.68</v>
      </c>
      <c r="N126" s="39">
        <v>57</v>
      </c>
      <c r="O126" s="13">
        <v>125</v>
      </c>
      <c r="P126" s="22"/>
      <c r="Q126" s="23">
        <v>14.7</v>
      </c>
      <c r="R126" s="23">
        <v>48.7</v>
      </c>
      <c r="S126" s="22"/>
      <c r="T126" s="23">
        <v>59.9</v>
      </c>
      <c r="U126" s="23">
        <v>54.5</v>
      </c>
      <c r="V126" s="13">
        <v>76</v>
      </c>
      <c r="W126" s="2"/>
      <c r="X126" s="2"/>
      <c r="Y126" s="3"/>
      <c r="Z126" s="2"/>
      <c r="AA126" s="2"/>
      <c r="AB126" s="3"/>
      <c r="AC126" s="2"/>
      <c r="AD126" s="2"/>
      <c r="AE126" s="2"/>
      <c r="AF126" s="2"/>
      <c r="AG126" s="2"/>
    </row>
    <row r="127" spans="1:55" s="4" customFormat="1">
      <c r="A127" s="1">
        <v>126</v>
      </c>
      <c r="B127" s="37">
        <v>-8.41</v>
      </c>
      <c r="C127" s="2">
        <v>-13.48</v>
      </c>
      <c r="D127" s="2">
        <v>-44.52</v>
      </c>
      <c r="E127" s="38">
        <v>-145.69999999999999</v>
      </c>
      <c r="F127" s="2">
        <v>-17.100000000000001</v>
      </c>
      <c r="G127" s="2">
        <v>-54.14</v>
      </c>
      <c r="H127" s="39"/>
      <c r="I127" s="17">
        <v>126</v>
      </c>
      <c r="J127" s="39">
        <v>4.9800000000000004</v>
      </c>
      <c r="K127" s="2">
        <v>10.68</v>
      </c>
      <c r="L127" s="2">
        <v>29.14</v>
      </c>
      <c r="M127" s="2">
        <v>31.9</v>
      </c>
      <c r="N127" s="39"/>
      <c r="O127" s="13">
        <v>126</v>
      </c>
      <c r="P127" s="23">
        <v>9.1</v>
      </c>
      <c r="Q127" s="22"/>
      <c r="R127" s="23">
        <v>48.8</v>
      </c>
      <c r="S127" s="23">
        <v>19.600000000000001</v>
      </c>
      <c r="T127" s="23">
        <v>60.1</v>
      </c>
      <c r="U127" s="22"/>
      <c r="V127" s="13">
        <v>75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55" s="4" customFormat="1">
      <c r="A128" s="1">
        <v>127</v>
      </c>
      <c r="B128" s="37">
        <v>-8.4</v>
      </c>
      <c r="C128" s="2">
        <v>-13.46</v>
      </c>
      <c r="D128" s="2">
        <v>-44.44</v>
      </c>
      <c r="E128" s="38">
        <v>-145.6</v>
      </c>
      <c r="F128" s="2">
        <v>-17.059999999999999</v>
      </c>
      <c r="G128" s="2">
        <v>-54.04</v>
      </c>
      <c r="H128" s="39">
        <v>1.48</v>
      </c>
      <c r="I128" s="17">
        <v>127</v>
      </c>
      <c r="J128" s="39">
        <v>4.99</v>
      </c>
      <c r="K128" s="2">
        <v>10.75</v>
      </c>
      <c r="L128" s="2">
        <v>29.34</v>
      </c>
      <c r="M128" s="2">
        <v>32.119999999999997</v>
      </c>
      <c r="N128" s="39">
        <v>57.5</v>
      </c>
      <c r="O128" s="13">
        <v>127</v>
      </c>
      <c r="P128" s="22"/>
      <c r="Q128" s="22"/>
      <c r="R128" s="23">
        <v>48.9</v>
      </c>
      <c r="S128" s="23">
        <v>19.7</v>
      </c>
      <c r="T128" s="23">
        <v>60.2</v>
      </c>
      <c r="U128" s="23">
        <v>55</v>
      </c>
      <c r="V128" s="13">
        <v>74</v>
      </c>
      <c r="W128" s="2"/>
      <c r="X128" s="2"/>
      <c r="Y128" s="2"/>
      <c r="Z128" s="2"/>
      <c r="AA128" s="2"/>
      <c r="AB128" s="3"/>
      <c r="AC128" s="2"/>
      <c r="AD128" s="2"/>
      <c r="AE128" s="2"/>
      <c r="AF128" s="2"/>
      <c r="AG128" s="2"/>
    </row>
    <row r="129" spans="1:33" s="4" customFormat="1">
      <c r="A129" s="1">
        <v>128</v>
      </c>
      <c r="B129" s="37">
        <v>-8.39</v>
      </c>
      <c r="C129" s="2">
        <v>-13.43</v>
      </c>
      <c r="D129" s="2">
        <v>-44.36</v>
      </c>
      <c r="E129" s="38">
        <v>-145.5</v>
      </c>
      <c r="F129" s="2">
        <v>-17.010000000000002</v>
      </c>
      <c r="G129" s="2">
        <v>-53.93</v>
      </c>
      <c r="H129" s="39"/>
      <c r="I129" s="17">
        <v>128</v>
      </c>
      <c r="J129" s="39"/>
      <c r="K129" s="2">
        <v>10.82</v>
      </c>
      <c r="L129" s="2">
        <v>29.54</v>
      </c>
      <c r="M129" s="2">
        <v>32.32</v>
      </c>
      <c r="N129" s="39"/>
      <c r="O129" s="13">
        <v>128</v>
      </c>
      <c r="P129" s="22"/>
      <c r="Q129" s="23">
        <v>14.8</v>
      </c>
      <c r="R129" s="23">
        <v>49</v>
      </c>
      <c r="S129" s="22"/>
      <c r="T129" s="23">
        <v>60.3</v>
      </c>
      <c r="U129" s="23">
        <v>55.5</v>
      </c>
      <c r="V129" s="13">
        <v>73</v>
      </c>
      <c r="W129" s="2"/>
      <c r="X129" s="2"/>
      <c r="Y129" s="3"/>
      <c r="Z129" s="2"/>
      <c r="AA129" s="2"/>
      <c r="AB129" s="2"/>
      <c r="AC129" s="2"/>
      <c r="AD129" s="2"/>
      <c r="AE129" s="2"/>
      <c r="AF129" s="2"/>
      <c r="AG129" s="3"/>
    </row>
    <row r="130" spans="1:33" s="4" customFormat="1">
      <c r="A130" s="1">
        <v>129</v>
      </c>
      <c r="B130" s="37">
        <v>-8.3800000000000008</v>
      </c>
      <c r="C130" s="2">
        <v>-13.4</v>
      </c>
      <c r="D130" s="2">
        <v>-44.28</v>
      </c>
      <c r="E130" s="38">
        <v>-145.4</v>
      </c>
      <c r="F130" s="2">
        <v>-16.96</v>
      </c>
      <c r="G130" s="2">
        <v>-53.83</v>
      </c>
      <c r="H130" s="39"/>
      <c r="I130" s="17">
        <v>129</v>
      </c>
      <c r="J130" s="39">
        <v>5</v>
      </c>
      <c r="K130" s="2">
        <v>10.89</v>
      </c>
      <c r="L130" s="2">
        <v>29.74</v>
      </c>
      <c r="M130" s="2">
        <v>32.54</v>
      </c>
      <c r="N130" s="39">
        <v>58</v>
      </c>
      <c r="O130" s="13">
        <v>129</v>
      </c>
      <c r="P130" s="22"/>
      <c r="Q130" s="22"/>
      <c r="R130" s="23">
        <v>49.2</v>
      </c>
      <c r="S130" s="23">
        <v>19.8</v>
      </c>
      <c r="T130" s="23">
        <v>60.5</v>
      </c>
      <c r="U130" s="22"/>
      <c r="V130" s="13">
        <v>72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4" customFormat="1">
      <c r="A131" s="1">
        <v>130</v>
      </c>
      <c r="B131" s="37">
        <v>-8.36</v>
      </c>
      <c r="C131" s="2">
        <v>-13.38</v>
      </c>
      <c r="D131" s="2">
        <v>-44.2</v>
      </c>
      <c r="E131" s="38">
        <v>-145.30000000000001</v>
      </c>
      <c r="F131" s="2">
        <v>-16.91</v>
      </c>
      <c r="G131" s="2">
        <v>-53.72</v>
      </c>
      <c r="H131" s="39"/>
      <c r="I131" s="17">
        <v>130</v>
      </c>
      <c r="J131" s="39">
        <v>5.01</v>
      </c>
      <c r="K131" s="2">
        <v>10.96</v>
      </c>
      <c r="L131" s="2">
        <v>29.94</v>
      </c>
      <c r="M131" s="2">
        <v>32.76</v>
      </c>
      <c r="N131" s="39"/>
      <c r="O131" s="13">
        <v>130</v>
      </c>
      <c r="P131" s="22"/>
      <c r="Q131" s="22"/>
      <c r="R131" s="23">
        <v>49.3</v>
      </c>
      <c r="S131" s="22"/>
      <c r="T131" s="23">
        <v>60.6</v>
      </c>
      <c r="U131" s="23">
        <v>56</v>
      </c>
      <c r="V131" s="13">
        <v>71</v>
      </c>
      <c r="W131" s="2"/>
      <c r="X131" s="2"/>
      <c r="Y131" s="3"/>
      <c r="Z131" s="2"/>
      <c r="AA131" s="2"/>
      <c r="AB131" s="3"/>
      <c r="AC131" s="2"/>
      <c r="AD131" s="2"/>
      <c r="AE131" s="2"/>
      <c r="AF131" s="2"/>
      <c r="AG131" s="2"/>
    </row>
    <row r="132" spans="1:33" s="4" customFormat="1">
      <c r="A132" s="1">
        <v>131</v>
      </c>
      <c r="B132" s="37">
        <v>-8.35</v>
      </c>
      <c r="C132" s="2">
        <v>-13.35</v>
      </c>
      <c r="D132" s="2">
        <v>-44.12</v>
      </c>
      <c r="E132" s="38">
        <v>-145.19999999999999</v>
      </c>
      <c r="F132" s="2">
        <v>-16.86</v>
      </c>
      <c r="G132" s="2">
        <v>-53.62</v>
      </c>
      <c r="H132" s="39">
        <v>1.49</v>
      </c>
      <c r="I132" s="17">
        <v>131</v>
      </c>
      <c r="J132" s="39">
        <v>5.0199999999999996</v>
      </c>
      <c r="K132" s="2">
        <v>11.02</v>
      </c>
      <c r="L132" s="2">
        <v>30.16</v>
      </c>
      <c r="M132" s="2">
        <v>32.979999999999997</v>
      </c>
      <c r="N132" s="39">
        <v>58.5</v>
      </c>
      <c r="O132" s="13">
        <v>131</v>
      </c>
      <c r="P132" s="22"/>
      <c r="Q132" s="23">
        <v>14.9</v>
      </c>
      <c r="R132" s="23">
        <v>49.4</v>
      </c>
      <c r="S132" s="23">
        <v>19.899999999999999</v>
      </c>
      <c r="T132" s="23">
        <v>60.8</v>
      </c>
      <c r="U132" s="22"/>
      <c r="V132" s="13">
        <v>70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3"/>
    </row>
    <row r="133" spans="1:33" s="4" customFormat="1">
      <c r="A133" s="1">
        <v>132</v>
      </c>
      <c r="B133" s="37">
        <v>-8.34</v>
      </c>
      <c r="C133" s="2">
        <v>-13.33</v>
      </c>
      <c r="D133" s="2">
        <v>-44.04</v>
      </c>
      <c r="E133" s="38">
        <v>-145.1</v>
      </c>
      <c r="F133" s="2">
        <v>-16.809999999999999</v>
      </c>
      <c r="G133" s="2">
        <v>-53.51</v>
      </c>
      <c r="H133" s="39"/>
      <c r="I133" s="17">
        <v>132</v>
      </c>
      <c r="J133" s="39"/>
      <c r="K133" s="2">
        <v>11.09</v>
      </c>
      <c r="L133" s="2">
        <v>30.36</v>
      </c>
      <c r="M133" s="2">
        <v>33.200000000000003</v>
      </c>
      <c r="N133" s="39"/>
      <c r="O133" s="13">
        <v>132</v>
      </c>
      <c r="P133" s="23">
        <v>9.1999999999999993</v>
      </c>
      <c r="Q133" s="22"/>
      <c r="R133" s="23">
        <v>49.5</v>
      </c>
      <c r="S133" s="23">
        <v>20</v>
      </c>
      <c r="T133" s="23">
        <v>60.9</v>
      </c>
      <c r="U133" s="23">
        <v>56.5</v>
      </c>
      <c r="V133" s="13">
        <v>69</v>
      </c>
      <c r="W133" s="2"/>
      <c r="X133" s="2"/>
      <c r="Y133" s="2"/>
      <c r="Z133" s="2"/>
      <c r="AA133" s="2"/>
      <c r="AB133" s="3"/>
      <c r="AC133" s="2"/>
      <c r="AD133" s="2"/>
      <c r="AE133" s="2"/>
      <c r="AF133" s="2"/>
      <c r="AG133" s="2"/>
    </row>
    <row r="134" spans="1:33" s="4" customFormat="1">
      <c r="A134" s="1">
        <v>133</v>
      </c>
      <c r="B134" s="37">
        <v>-8.33</v>
      </c>
      <c r="C134" s="2">
        <v>-13.3</v>
      </c>
      <c r="D134" s="2">
        <v>-43.96</v>
      </c>
      <c r="E134" s="38">
        <v>-145</v>
      </c>
      <c r="F134" s="2">
        <v>-16.77</v>
      </c>
      <c r="G134" s="2">
        <v>-53.41</v>
      </c>
      <c r="H134" s="39"/>
      <c r="I134" s="17">
        <v>133</v>
      </c>
      <c r="J134" s="39">
        <v>5.03</v>
      </c>
      <c r="K134" s="2">
        <v>11.16</v>
      </c>
      <c r="L134" s="2">
        <v>30.56</v>
      </c>
      <c r="M134" s="2">
        <v>33.42</v>
      </c>
      <c r="N134" s="39">
        <v>59</v>
      </c>
      <c r="O134" s="13">
        <v>133</v>
      </c>
      <c r="P134" s="22"/>
      <c r="Q134" s="23">
        <v>15</v>
      </c>
      <c r="R134" s="23">
        <v>49.6</v>
      </c>
      <c r="S134" s="22"/>
      <c r="T134" s="23">
        <v>61</v>
      </c>
      <c r="U134" s="23">
        <v>57</v>
      </c>
      <c r="V134" s="13">
        <v>68</v>
      </c>
      <c r="W134" s="2"/>
      <c r="X134" s="2"/>
      <c r="Y134" s="3"/>
      <c r="Z134" s="2"/>
      <c r="AA134" s="2"/>
      <c r="AB134" s="2"/>
      <c r="AC134" s="2"/>
      <c r="AD134" s="2"/>
      <c r="AE134" s="2"/>
      <c r="AF134" s="2"/>
      <c r="AG134" s="2"/>
    </row>
    <row r="135" spans="1:33" s="4" customFormat="1">
      <c r="A135" s="1">
        <v>134</v>
      </c>
      <c r="B135" s="37">
        <v>-8.32</v>
      </c>
      <c r="C135" s="2">
        <v>-13.28</v>
      </c>
      <c r="D135" s="2">
        <v>-43.88</v>
      </c>
      <c r="E135" s="38">
        <v>-144.9</v>
      </c>
      <c r="F135" s="2">
        <v>-16.72</v>
      </c>
      <c r="G135" s="2">
        <v>-53.3</v>
      </c>
      <c r="H135" s="39"/>
      <c r="I135" s="17">
        <v>134</v>
      </c>
      <c r="J135" s="39">
        <v>5.04</v>
      </c>
      <c r="K135" s="2">
        <v>11.23</v>
      </c>
      <c r="L135" s="2">
        <v>30.76</v>
      </c>
      <c r="M135" s="2">
        <v>33.64</v>
      </c>
      <c r="N135" s="39"/>
      <c r="O135" s="13">
        <v>134</v>
      </c>
      <c r="P135" s="22"/>
      <c r="Q135" s="22"/>
      <c r="R135" s="23">
        <v>49.7</v>
      </c>
      <c r="S135" s="23">
        <v>20.100000000000001</v>
      </c>
      <c r="T135" s="23">
        <v>61.2</v>
      </c>
      <c r="U135" s="22"/>
      <c r="V135" s="13">
        <v>67</v>
      </c>
      <c r="W135" s="2"/>
      <c r="X135" s="2"/>
      <c r="Y135" s="2"/>
      <c r="Z135" s="2"/>
      <c r="AA135" s="2"/>
      <c r="AB135" s="3"/>
      <c r="AC135" s="2"/>
      <c r="AD135" s="2"/>
      <c r="AE135" s="2"/>
      <c r="AF135" s="2"/>
      <c r="AG135" s="3"/>
    </row>
    <row r="136" spans="1:33" s="4" customFormat="1">
      <c r="A136" s="1">
        <v>135</v>
      </c>
      <c r="B136" s="37">
        <v>-8.3000000000000007</v>
      </c>
      <c r="C136" s="2">
        <v>-13.25</v>
      </c>
      <c r="D136" s="2">
        <v>-43.81</v>
      </c>
      <c r="E136" s="38">
        <v>-144.80000000000001</v>
      </c>
      <c r="F136" s="2">
        <v>-16.670000000000002</v>
      </c>
      <c r="G136" s="2">
        <v>-53.2</v>
      </c>
      <c r="H136" s="39">
        <v>1.5</v>
      </c>
      <c r="I136" s="17">
        <v>135</v>
      </c>
      <c r="J136" s="39">
        <v>5.05</v>
      </c>
      <c r="K136" s="2">
        <v>11.3</v>
      </c>
      <c r="L136" s="2">
        <v>30.96</v>
      </c>
      <c r="M136" s="2">
        <v>33.86</v>
      </c>
      <c r="N136" s="39">
        <v>59.5</v>
      </c>
      <c r="O136" s="13">
        <v>135</v>
      </c>
      <c r="P136" s="22"/>
      <c r="Q136" s="22"/>
      <c r="R136" s="23">
        <v>49.8</v>
      </c>
      <c r="S136" s="23">
        <v>20.2</v>
      </c>
      <c r="T136" s="23">
        <v>61.3</v>
      </c>
      <c r="U136" s="23">
        <v>57.5</v>
      </c>
      <c r="V136" s="13">
        <v>66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4" customFormat="1">
      <c r="A137" s="1">
        <v>136</v>
      </c>
      <c r="B137" s="37">
        <v>-8.2899999999999991</v>
      </c>
      <c r="C137" s="2">
        <v>-13.23</v>
      </c>
      <c r="D137" s="2">
        <v>-43.73</v>
      </c>
      <c r="E137" s="38">
        <v>-144.69999999999999</v>
      </c>
      <c r="F137" s="2">
        <v>-16.62</v>
      </c>
      <c r="G137" s="2">
        <v>-53.1</v>
      </c>
      <c r="H137" s="39"/>
      <c r="I137" s="17">
        <v>136</v>
      </c>
      <c r="J137" s="39"/>
      <c r="K137" s="2">
        <v>11.37</v>
      </c>
      <c r="L137" s="2">
        <v>31.18</v>
      </c>
      <c r="M137" s="2">
        <v>34.08</v>
      </c>
      <c r="N137" s="39"/>
      <c r="O137" s="13">
        <v>136</v>
      </c>
      <c r="P137" s="22"/>
      <c r="Q137" s="23">
        <v>15.1</v>
      </c>
      <c r="R137" s="23">
        <v>49.9</v>
      </c>
      <c r="S137" s="22"/>
      <c r="T137" s="23">
        <v>61.5</v>
      </c>
      <c r="U137" s="23">
        <v>58</v>
      </c>
      <c r="V137" s="13">
        <v>65</v>
      </c>
      <c r="W137" s="2"/>
      <c r="X137" s="2"/>
      <c r="Y137" s="3"/>
      <c r="Z137" s="2"/>
      <c r="AA137" s="2"/>
      <c r="AB137" s="3"/>
      <c r="AC137" s="2"/>
      <c r="AD137" s="2"/>
      <c r="AE137" s="2"/>
      <c r="AF137" s="2"/>
      <c r="AG137" s="2"/>
    </row>
    <row r="138" spans="1:33" s="4" customFormat="1">
      <c r="A138" s="1">
        <v>137</v>
      </c>
      <c r="B138" s="37">
        <v>-8.27</v>
      </c>
      <c r="C138" s="2">
        <v>-13.2</v>
      </c>
      <c r="D138" s="2">
        <v>-43.65</v>
      </c>
      <c r="E138" s="38">
        <v>-144.6</v>
      </c>
      <c r="F138" s="2">
        <v>-16.579999999999998</v>
      </c>
      <c r="G138" s="2">
        <v>-53</v>
      </c>
      <c r="H138" s="39"/>
      <c r="I138" s="17">
        <v>137</v>
      </c>
      <c r="J138" s="39">
        <v>5.0599999999999996</v>
      </c>
      <c r="K138" s="2">
        <v>11.43</v>
      </c>
      <c r="L138" s="2">
        <v>31.38</v>
      </c>
      <c r="M138" s="2">
        <v>34.28</v>
      </c>
      <c r="N138" s="39">
        <v>60</v>
      </c>
      <c r="O138" s="13">
        <v>137</v>
      </c>
      <c r="P138" s="23">
        <v>9.3000000000000007</v>
      </c>
      <c r="Q138" s="22"/>
      <c r="R138" s="23">
        <v>50</v>
      </c>
      <c r="S138" s="23">
        <v>20.3</v>
      </c>
      <c r="T138" s="23">
        <v>61.6</v>
      </c>
      <c r="U138" s="22"/>
      <c r="V138" s="13">
        <v>64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4" customFormat="1">
      <c r="A139" s="1">
        <v>138</v>
      </c>
      <c r="B139" s="37">
        <v>-8.26</v>
      </c>
      <c r="C139" s="2">
        <v>-13.18</v>
      </c>
      <c r="D139" s="2">
        <v>-43.57</v>
      </c>
      <c r="E139" s="38">
        <v>-144.5</v>
      </c>
      <c r="F139" s="2">
        <v>-16.53</v>
      </c>
      <c r="G139" s="2">
        <v>-52.89</v>
      </c>
      <c r="H139" s="39">
        <v>1.51</v>
      </c>
      <c r="I139" s="17">
        <v>138</v>
      </c>
      <c r="J139" s="39">
        <v>5.07</v>
      </c>
      <c r="K139" s="2">
        <v>11.5</v>
      </c>
      <c r="L139" s="2">
        <v>31.58</v>
      </c>
      <c r="M139" s="2">
        <v>34.5</v>
      </c>
      <c r="N139" s="39"/>
      <c r="O139" s="13">
        <v>138</v>
      </c>
      <c r="P139" s="22"/>
      <c r="Q139" s="22"/>
      <c r="R139" s="23">
        <v>50.1</v>
      </c>
      <c r="S139" s="23">
        <v>20.399999999999999</v>
      </c>
      <c r="T139" s="23">
        <v>61.8</v>
      </c>
      <c r="U139" s="23">
        <v>58.5</v>
      </c>
      <c r="V139" s="13">
        <v>63</v>
      </c>
      <c r="W139" s="2"/>
      <c r="X139" s="2"/>
      <c r="Y139" s="2"/>
      <c r="Z139" s="2"/>
      <c r="AA139" s="2"/>
      <c r="AB139" s="3"/>
      <c r="AC139" s="2"/>
      <c r="AD139" s="2"/>
      <c r="AE139" s="2"/>
      <c r="AF139" s="2"/>
      <c r="AG139" s="3"/>
    </row>
    <row r="140" spans="1:33" s="4" customFormat="1">
      <c r="A140" s="1">
        <v>139</v>
      </c>
      <c r="B140" s="37">
        <v>-8.25</v>
      </c>
      <c r="C140" s="2">
        <v>-13.15</v>
      </c>
      <c r="D140" s="2">
        <v>-43.49</v>
      </c>
      <c r="E140" s="38">
        <v>-144.4</v>
      </c>
      <c r="F140" s="2">
        <v>-16.48</v>
      </c>
      <c r="G140" s="2">
        <v>-52.79</v>
      </c>
      <c r="H140" s="39"/>
      <c r="I140" s="17">
        <v>139</v>
      </c>
      <c r="J140" s="39">
        <v>5.08</v>
      </c>
      <c r="K140" s="2">
        <v>11.57</v>
      </c>
      <c r="L140" s="2">
        <v>31.78</v>
      </c>
      <c r="M140" s="2">
        <v>34.72</v>
      </c>
      <c r="N140" s="39">
        <v>60.5</v>
      </c>
      <c r="O140" s="13">
        <v>139</v>
      </c>
      <c r="P140" s="22"/>
      <c r="Q140" s="23">
        <v>15.2</v>
      </c>
      <c r="R140" s="23">
        <v>50.2</v>
      </c>
      <c r="S140" s="22"/>
      <c r="T140" s="23">
        <v>61.9</v>
      </c>
      <c r="U140" s="22"/>
      <c r="V140" s="13">
        <v>62</v>
      </c>
      <c r="W140" s="2"/>
      <c r="X140" s="2"/>
      <c r="Y140" s="3"/>
      <c r="Z140" s="2"/>
      <c r="AA140" s="2"/>
      <c r="AB140" s="2"/>
      <c r="AC140" s="2"/>
      <c r="AD140" s="2"/>
      <c r="AE140" s="2"/>
      <c r="AF140" s="2"/>
      <c r="AG140" s="2"/>
    </row>
    <row r="141" spans="1:33" s="4" customFormat="1">
      <c r="A141" s="1">
        <v>140</v>
      </c>
      <c r="B141" s="37">
        <v>-8.23</v>
      </c>
      <c r="C141" s="2">
        <v>-13.13</v>
      </c>
      <c r="D141" s="2">
        <v>-43.42</v>
      </c>
      <c r="E141" s="38">
        <v>-144.30000000000001</v>
      </c>
      <c r="F141" s="2">
        <v>-16.440000000000001</v>
      </c>
      <c r="G141" s="2">
        <v>-52.69</v>
      </c>
      <c r="H141" s="39"/>
      <c r="I141" s="17">
        <v>140</v>
      </c>
      <c r="J141" s="39"/>
      <c r="K141" s="2">
        <v>11.64</v>
      </c>
      <c r="L141" s="2">
        <v>31.98</v>
      </c>
      <c r="M141" s="2">
        <v>34.94</v>
      </c>
      <c r="N141" s="39"/>
      <c r="O141" s="13">
        <v>140</v>
      </c>
      <c r="P141" s="22"/>
      <c r="Q141" s="22"/>
      <c r="R141" s="23">
        <v>50.3</v>
      </c>
      <c r="S141" s="23">
        <v>20.5</v>
      </c>
      <c r="T141" s="23">
        <v>62.1</v>
      </c>
      <c r="U141" s="23">
        <v>59</v>
      </c>
      <c r="V141" s="13">
        <v>61</v>
      </c>
      <c r="W141" s="2"/>
      <c r="X141" s="2"/>
      <c r="Y141" s="2"/>
      <c r="Z141" s="2"/>
      <c r="AA141" s="2"/>
      <c r="AB141" s="3"/>
      <c r="AC141" s="2"/>
      <c r="AD141" s="2"/>
      <c r="AE141" s="2"/>
      <c r="AF141" s="2"/>
      <c r="AG141" s="2"/>
    </row>
    <row r="142" spans="1:33" s="4" customFormat="1">
      <c r="A142" s="1">
        <v>141</v>
      </c>
      <c r="B142" s="37">
        <v>-8.2200000000000006</v>
      </c>
      <c r="C142" s="2">
        <v>-13.1</v>
      </c>
      <c r="D142" s="2">
        <v>-43.34</v>
      </c>
      <c r="E142" s="38">
        <v>-144.19999999999999</v>
      </c>
      <c r="F142" s="2">
        <v>-16.39</v>
      </c>
      <c r="G142" s="2">
        <v>-52.59</v>
      </c>
      <c r="H142" s="39">
        <v>1.52</v>
      </c>
      <c r="I142" s="17">
        <v>141</v>
      </c>
      <c r="J142" s="39">
        <v>5.09</v>
      </c>
      <c r="K142" s="2">
        <v>11.71</v>
      </c>
      <c r="L142" s="2">
        <v>32.200000000000003</v>
      </c>
      <c r="M142" s="2">
        <v>35.159999999999997</v>
      </c>
      <c r="N142" s="39">
        <v>61</v>
      </c>
      <c r="O142" s="13">
        <v>141</v>
      </c>
      <c r="P142" s="22"/>
      <c r="Q142" s="22"/>
      <c r="R142" s="23">
        <v>50.5</v>
      </c>
      <c r="S142" s="23">
        <v>20.6</v>
      </c>
      <c r="T142" s="23">
        <v>62.2</v>
      </c>
      <c r="U142" s="23">
        <v>59.5</v>
      </c>
      <c r="V142" s="13">
        <v>60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3"/>
    </row>
    <row r="143" spans="1:33" s="4" customFormat="1">
      <c r="A143" s="1">
        <v>142</v>
      </c>
      <c r="B143" s="37">
        <v>-8.2100000000000009</v>
      </c>
      <c r="C143" s="2">
        <v>-13.08</v>
      </c>
      <c r="D143" s="2">
        <v>-43.26</v>
      </c>
      <c r="E143" s="38">
        <v>-144.1</v>
      </c>
      <c r="F143" s="2">
        <v>-16.34</v>
      </c>
      <c r="G143" s="2">
        <v>-52.49</v>
      </c>
      <c r="H143" s="39"/>
      <c r="I143" s="17">
        <v>142</v>
      </c>
      <c r="J143" s="39">
        <v>5.0999999999999996</v>
      </c>
      <c r="K143" s="2">
        <v>11.78</v>
      </c>
      <c r="L143" s="2">
        <v>32.4</v>
      </c>
      <c r="M143" s="2">
        <v>35.380000000000003</v>
      </c>
      <c r="N143" s="39"/>
      <c r="O143" s="13">
        <v>142</v>
      </c>
      <c r="P143" s="23">
        <v>9.4</v>
      </c>
      <c r="Q143" s="23">
        <v>15.3</v>
      </c>
      <c r="R143" s="23">
        <v>50.6</v>
      </c>
      <c r="S143" s="22"/>
      <c r="T143" s="23">
        <v>62.4</v>
      </c>
      <c r="U143" s="22"/>
      <c r="V143" s="13">
        <v>59</v>
      </c>
      <c r="W143" s="2"/>
      <c r="X143" s="2"/>
      <c r="Y143" s="3"/>
      <c r="Z143" s="2"/>
      <c r="AA143" s="2"/>
      <c r="AB143" s="3"/>
      <c r="AC143" s="2"/>
      <c r="AD143" s="2"/>
      <c r="AE143" s="2"/>
      <c r="AF143" s="2"/>
      <c r="AG143" s="2"/>
    </row>
    <row r="144" spans="1:33" s="4" customFormat="1">
      <c r="A144" s="1">
        <v>143</v>
      </c>
      <c r="B144" s="37">
        <v>-8.1999999999999993</v>
      </c>
      <c r="C144" s="2">
        <v>-13.05</v>
      </c>
      <c r="D144" s="2">
        <v>-43.18</v>
      </c>
      <c r="E144" s="38">
        <v>-144</v>
      </c>
      <c r="F144" s="2">
        <v>-16.3</v>
      </c>
      <c r="G144" s="2">
        <v>-52.39</v>
      </c>
      <c r="H144" s="39"/>
      <c r="I144" s="17">
        <v>143</v>
      </c>
      <c r="J144" s="39">
        <v>5.1100000000000003</v>
      </c>
      <c r="K144" s="2">
        <v>11.84</v>
      </c>
      <c r="L144" s="2">
        <v>32.6</v>
      </c>
      <c r="M144" s="2">
        <v>35.6</v>
      </c>
      <c r="N144" s="39"/>
      <c r="O144" s="13">
        <v>143</v>
      </c>
      <c r="P144" s="22"/>
      <c r="Q144" s="22"/>
      <c r="R144" s="23">
        <v>50.7</v>
      </c>
      <c r="S144" s="23">
        <v>20.7</v>
      </c>
      <c r="T144" s="23">
        <v>62.5</v>
      </c>
      <c r="U144" s="23">
        <v>60</v>
      </c>
      <c r="V144" s="13">
        <v>58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4" customFormat="1">
      <c r="A145" s="1">
        <v>144</v>
      </c>
      <c r="B145" s="37">
        <v>-8.19</v>
      </c>
      <c r="C145" s="2">
        <v>-13.03</v>
      </c>
      <c r="D145" s="2">
        <v>-43.11</v>
      </c>
      <c r="E145" s="38">
        <v>-143.9</v>
      </c>
      <c r="F145" s="2">
        <v>-16.25</v>
      </c>
      <c r="G145" s="2">
        <v>-52.29</v>
      </c>
      <c r="H145" s="39">
        <v>1.53</v>
      </c>
      <c r="I145" s="17">
        <v>144</v>
      </c>
      <c r="J145" s="39"/>
      <c r="K145" s="2">
        <v>11.91</v>
      </c>
      <c r="L145" s="2">
        <v>32.799999999999997</v>
      </c>
      <c r="M145" s="2">
        <v>35.82</v>
      </c>
      <c r="N145" s="39">
        <v>61.5</v>
      </c>
      <c r="O145" s="13">
        <v>144</v>
      </c>
      <c r="P145" s="22"/>
      <c r="Q145" s="23">
        <v>15.4</v>
      </c>
      <c r="R145" s="23">
        <v>50.8</v>
      </c>
      <c r="S145" s="23">
        <v>20.8</v>
      </c>
      <c r="T145" s="23">
        <v>62.7</v>
      </c>
      <c r="U145" s="22"/>
      <c r="V145" s="13">
        <v>57</v>
      </c>
      <c r="W145" s="2"/>
      <c r="X145" s="2"/>
      <c r="Y145" s="2"/>
      <c r="Z145" s="2"/>
      <c r="AA145" s="2"/>
      <c r="AB145" s="3"/>
      <c r="AC145" s="2"/>
      <c r="AD145" s="2"/>
      <c r="AE145" s="2"/>
      <c r="AF145" s="2"/>
      <c r="AG145" s="2"/>
    </row>
    <row r="146" spans="1:33" s="4" customFormat="1">
      <c r="A146" s="1">
        <v>145</v>
      </c>
      <c r="B146" s="37">
        <v>-8.17</v>
      </c>
      <c r="C146" s="2">
        <v>-13</v>
      </c>
      <c r="D146" s="2">
        <v>-43.03</v>
      </c>
      <c r="E146" s="38">
        <v>-143.80000000000001</v>
      </c>
      <c r="F146" s="2">
        <v>-16.2</v>
      </c>
      <c r="G146" s="2">
        <v>-52.19</v>
      </c>
      <c r="H146" s="39"/>
      <c r="I146" s="17">
        <v>145</v>
      </c>
      <c r="J146" s="39">
        <v>5.12</v>
      </c>
      <c r="K146" s="2">
        <v>11.98</v>
      </c>
      <c r="L146" s="2">
        <v>33</v>
      </c>
      <c r="M146" s="2">
        <v>36.020000000000003</v>
      </c>
      <c r="N146" s="39"/>
      <c r="O146" s="13">
        <v>145</v>
      </c>
      <c r="P146" s="22"/>
      <c r="Q146" s="22"/>
      <c r="R146" s="23">
        <v>50.9</v>
      </c>
      <c r="S146" s="22"/>
      <c r="T146" s="23">
        <v>62.8</v>
      </c>
      <c r="U146" s="23">
        <v>60.5</v>
      </c>
      <c r="V146" s="13">
        <v>56</v>
      </c>
      <c r="W146" s="2"/>
      <c r="X146" s="2"/>
      <c r="Y146" s="3"/>
      <c r="Z146" s="2"/>
      <c r="AA146" s="2"/>
      <c r="AB146" s="2"/>
      <c r="AC146" s="2"/>
      <c r="AD146" s="2"/>
      <c r="AE146" s="2"/>
      <c r="AF146" s="2"/>
      <c r="AG146" s="3"/>
    </row>
    <row r="147" spans="1:33" s="4" customFormat="1">
      <c r="A147" s="1">
        <v>146</v>
      </c>
      <c r="B147" s="37">
        <v>-8.16</v>
      </c>
      <c r="C147" s="2">
        <v>-12.98</v>
      </c>
      <c r="D147" s="2">
        <v>-42.96</v>
      </c>
      <c r="E147" s="38">
        <v>-143.69999999999999</v>
      </c>
      <c r="F147" s="2">
        <v>-16.16</v>
      </c>
      <c r="G147" s="2">
        <v>-52.09</v>
      </c>
      <c r="H147" s="39"/>
      <c r="I147" s="17">
        <v>146</v>
      </c>
      <c r="J147" s="39">
        <v>5.13</v>
      </c>
      <c r="K147" s="2">
        <v>12.05</v>
      </c>
      <c r="L147" s="2">
        <v>33.22</v>
      </c>
      <c r="M147" s="2">
        <v>36.24</v>
      </c>
      <c r="N147" s="39"/>
      <c r="O147" s="13">
        <v>146</v>
      </c>
      <c r="P147" s="22"/>
      <c r="Q147" s="22"/>
      <c r="R147" s="23">
        <v>51</v>
      </c>
      <c r="S147" s="23">
        <v>20.9</v>
      </c>
      <c r="T147" s="23">
        <v>63</v>
      </c>
      <c r="U147" s="23">
        <v>61</v>
      </c>
      <c r="V147" s="13">
        <v>55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4" customFormat="1">
      <c r="A148" s="1">
        <v>147</v>
      </c>
      <c r="B148" s="37">
        <v>-8.15</v>
      </c>
      <c r="C148" s="2">
        <v>-12.95</v>
      </c>
      <c r="D148" s="2">
        <v>-42.88</v>
      </c>
      <c r="E148" s="38">
        <v>-143.55000000000001</v>
      </c>
      <c r="F148" s="2">
        <v>-16.11</v>
      </c>
      <c r="G148" s="2">
        <v>-51.99</v>
      </c>
      <c r="H148" s="39">
        <v>1.54</v>
      </c>
      <c r="I148" s="17">
        <v>147</v>
      </c>
      <c r="J148" s="39">
        <v>5.14</v>
      </c>
      <c r="K148" s="2">
        <v>12.12</v>
      </c>
      <c r="L148" s="2">
        <v>33.42</v>
      </c>
      <c r="M148" s="2">
        <v>36.46</v>
      </c>
      <c r="N148" s="39">
        <v>62</v>
      </c>
      <c r="O148" s="13">
        <v>147</v>
      </c>
      <c r="P148" s="23">
        <v>9.5</v>
      </c>
      <c r="Q148" s="23">
        <v>15.5</v>
      </c>
      <c r="R148" s="23">
        <v>51.1</v>
      </c>
      <c r="S148" s="23">
        <v>21</v>
      </c>
      <c r="T148" s="23">
        <v>63.2</v>
      </c>
      <c r="U148" s="22"/>
      <c r="V148" s="13">
        <v>54</v>
      </c>
      <c r="W148" s="2"/>
      <c r="X148" s="2"/>
      <c r="Y148" s="2"/>
      <c r="Z148" s="2"/>
      <c r="AA148" s="2"/>
      <c r="AB148" s="3"/>
      <c r="AC148" s="2"/>
      <c r="AD148" s="2"/>
      <c r="AE148" s="2"/>
      <c r="AF148" s="2"/>
      <c r="AG148" s="2"/>
    </row>
    <row r="149" spans="1:33" s="4" customFormat="1">
      <c r="A149" s="1">
        <v>148</v>
      </c>
      <c r="B149" s="37">
        <v>-8.1300000000000008</v>
      </c>
      <c r="C149" s="2">
        <v>-12.93</v>
      </c>
      <c r="D149" s="2">
        <v>-42.8</v>
      </c>
      <c r="E149" s="38">
        <v>-143.4</v>
      </c>
      <c r="F149" s="2">
        <v>-16.07</v>
      </c>
      <c r="G149" s="2">
        <v>-51.89</v>
      </c>
      <c r="H149" s="39"/>
      <c r="I149" s="17">
        <v>148</v>
      </c>
      <c r="J149" s="39">
        <v>5.15</v>
      </c>
      <c r="K149" s="2">
        <v>12.19</v>
      </c>
      <c r="L149" s="2">
        <v>33.619999999999997</v>
      </c>
      <c r="M149" s="2">
        <v>36.68</v>
      </c>
      <c r="N149" s="39"/>
      <c r="O149" s="13">
        <v>148</v>
      </c>
      <c r="P149" s="22"/>
      <c r="Q149" s="22"/>
      <c r="R149" s="23">
        <v>51.3</v>
      </c>
      <c r="S149" s="22"/>
      <c r="T149" s="23">
        <v>63.3</v>
      </c>
      <c r="U149" s="23">
        <v>61.5</v>
      </c>
      <c r="V149" s="13">
        <v>53</v>
      </c>
      <c r="W149" s="2"/>
      <c r="X149" s="2"/>
      <c r="Y149" s="3"/>
      <c r="Z149" s="2"/>
      <c r="AA149" s="2"/>
      <c r="AB149" s="2"/>
      <c r="AC149" s="2"/>
      <c r="AD149" s="2"/>
      <c r="AE149" s="2"/>
      <c r="AF149" s="2"/>
      <c r="AG149" s="2"/>
    </row>
    <row r="150" spans="1:33" s="4" customFormat="1">
      <c r="A150" s="1">
        <v>149</v>
      </c>
      <c r="B150" s="37">
        <v>-8.1199999999999992</v>
      </c>
      <c r="C150" s="2">
        <v>-12.9</v>
      </c>
      <c r="D150" s="2">
        <v>-42.73</v>
      </c>
      <c r="E150" s="38">
        <v>-143.25</v>
      </c>
      <c r="F150" s="2">
        <v>-16.02</v>
      </c>
      <c r="G150" s="2">
        <v>-51.79</v>
      </c>
      <c r="H150" s="39"/>
      <c r="I150" s="17">
        <v>149</v>
      </c>
      <c r="J150" s="39">
        <v>5.16</v>
      </c>
      <c r="K150" s="2">
        <v>12.25</v>
      </c>
      <c r="L150" s="2">
        <v>33.86</v>
      </c>
      <c r="M150" s="2">
        <v>36.9</v>
      </c>
      <c r="N150" s="39"/>
      <c r="O150" s="13">
        <v>149</v>
      </c>
      <c r="P150" s="22"/>
      <c r="Q150" s="23">
        <v>15.6</v>
      </c>
      <c r="R150" s="23">
        <v>51.4</v>
      </c>
      <c r="S150" s="23">
        <v>21.1</v>
      </c>
      <c r="T150" s="23">
        <v>63.5</v>
      </c>
      <c r="U150" s="22"/>
      <c r="V150" s="13">
        <v>52</v>
      </c>
      <c r="W150" s="2"/>
      <c r="X150" s="2"/>
      <c r="Y150" s="2"/>
      <c r="Z150" s="2"/>
      <c r="AA150" s="2"/>
      <c r="AB150" s="3"/>
      <c r="AC150" s="2"/>
      <c r="AD150" s="2"/>
      <c r="AE150" s="2"/>
      <c r="AF150" s="2"/>
      <c r="AG150" s="3"/>
    </row>
    <row r="151" spans="1:33" s="4" customFormat="1">
      <c r="A151" s="1">
        <v>150</v>
      </c>
      <c r="B151" s="37">
        <v>-8.11</v>
      </c>
      <c r="C151" s="2">
        <v>-12.88</v>
      </c>
      <c r="D151" s="2">
        <v>-42.65</v>
      </c>
      <c r="E151" s="38">
        <v>-143.1</v>
      </c>
      <c r="F151" s="2">
        <v>-15.97</v>
      </c>
      <c r="G151" s="2">
        <v>-51.69</v>
      </c>
      <c r="H151" s="39">
        <v>1.55</v>
      </c>
      <c r="I151" s="17">
        <v>150</v>
      </c>
      <c r="J151" s="39">
        <v>5.17</v>
      </c>
      <c r="K151" s="2">
        <v>12.32</v>
      </c>
      <c r="L151" s="2">
        <v>34.020000000000003</v>
      </c>
      <c r="M151" s="2">
        <v>37.119999999999997</v>
      </c>
      <c r="N151" s="39">
        <v>62.5</v>
      </c>
      <c r="O151" s="13">
        <v>150</v>
      </c>
      <c r="P151" s="22"/>
      <c r="Q151" s="22"/>
      <c r="R151" s="23">
        <v>51.5</v>
      </c>
      <c r="S151" s="23">
        <v>21.2</v>
      </c>
      <c r="T151" s="23">
        <v>63.6</v>
      </c>
      <c r="U151" s="23">
        <v>62</v>
      </c>
      <c r="V151" s="13">
        <v>51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4" customFormat="1">
      <c r="A152" s="1">
        <v>151</v>
      </c>
      <c r="B152" s="37">
        <v>-8.09</v>
      </c>
      <c r="C152" s="2">
        <v>-12.86</v>
      </c>
      <c r="D152" s="2">
        <v>-42.58</v>
      </c>
      <c r="E152" s="38">
        <v>-142.94999999999999</v>
      </c>
      <c r="F152" s="2">
        <v>-15.93</v>
      </c>
      <c r="G152" s="2">
        <v>-51.6</v>
      </c>
      <c r="H152" s="39"/>
      <c r="I152" s="17">
        <v>151</v>
      </c>
      <c r="J152" s="39">
        <v>5.18</v>
      </c>
      <c r="K152" s="2">
        <v>12.39</v>
      </c>
      <c r="L152" s="2">
        <v>34.24</v>
      </c>
      <c r="M152" s="2">
        <v>37.340000000000003</v>
      </c>
      <c r="N152" s="39"/>
      <c r="O152" s="13">
        <v>151</v>
      </c>
      <c r="P152" s="22"/>
      <c r="Q152" s="22"/>
      <c r="R152" s="23">
        <v>51.6</v>
      </c>
      <c r="S152" s="23">
        <v>21.3</v>
      </c>
      <c r="T152" s="23">
        <v>63.8</v>
      </c>
      <c r="U152" s="23">
        <v>62.5</v>
      </c>
      <c r="V152" s="13">
        <v>50</v>
      </c>
      <c r="W152" s="2"/>
      <c r="X152" s="2"/>
      <c r="Y152" s="2"/>
      <c r="Z152" s="2"/>
      <c r="AA152" s="2"/>
      <c r="AB152" s="3"/>
      <c r="AC152" s="2"/>
      <c r="AD152" s="2"/>
      <c r="AE152" s="2"/>
      <c r="AF152" s="2"/>
      <c r="AG152" s="2"/>
    </row>
    <row r="153" spans="1:33" s="4" customFormat="1">
      <c r="A153" s="1">
        <v>152</v>
      </c>
      <c r="B153" s="37">
        <v>-8.07</v>
      </c>
      <c r="C153" s="2">
        <v>-12.83</v>
      </c>
      <c r="D153" s="2">
        <v>-42.5</v>
      </c>
      <c r="E153" s="38">
        <v>-142.80000000000001</v>
      </c>
      <c r="F153" s="2">
        <v>-15.88</v>
      </c>
      <c r="G153" s="2">
        <v>-51.5</v>
      </c>
      <c r="H153" s="39"/>
      <c r="I153" s="17">
        <v>152</v>
      </c>
      <c r="J153" s="39">
        <v>5.19</v>
      </c>
      <c r="K153" s="2">
        <v>12.46</v>
      </c>
      <c r="L153" s="2">
        <v>34.44</v>
      </c>
      <c r="M153" s="2">
        <v>37.56</v>
      </c>
      <c r="N153" s="39"/>
      <c r="O153" s="13">
        <v>152</v>
      </c>
      <c r="P153" s="23">
        <v>9.6</v>
      </c>
      <c r="Q153" s="23">
        <v>15.7</v>
      </c>
      <c r="R153" s="23">
        <v>51.8</v>
      </c>
      <c r="S153" s="22"/>
      <c r="T153" s="23">
        <v>64</v>
      </c>
      <c r="U153" s="22"/>
      <c r="V153" s="13">
        <v>49</v>
      </c>
      <c r="W153" s="2"/>
      <c r="X153" s="2"/>
      <c r="Y153" s="3"/>
      <c r="Z153" s="2"/>
      <c r="AA153" s="2"/>
      <c r="AB153" s="2"/>
      <c r="AC153" s="2"/>
      <c r="AD153" s="2"/>
      <c r="AE153" s="2"/>
      <c r="AF153" s="2"/>
      <c r="AG153" s="3"/>
    </row>
    <row r="154" spans="1:33" s="4" customFormat="1">
      <c r="A154" s="1">
        <v>153</v>
      </c>
      <c r="B154" s="37">
        <v>-8.06</v>
      </c>
      <c r="C154" s="2">
        <v>-12.81</v>
      </c>
      <c r="D154" s="2">
        <v>-42.43</v>
      </c>
      <c r="E154" s="38">
        <v>-142.62</v>
      </c>
      <c r="F154" s="2">
        <v>-15.84</v>
      </c>
      <c r="G154" s="2">
        <v>-51.4</v>
      </c>
      <c r="H154" s="39">
        <v>1.56</v>
      </c>
      <c r="I154" s="17">
        <v>153</v>
      </c>
      <c r="J154" s="39">
        <v>5.21</v>
      </c>
      <c r="K154" s="2">
        <v>12.53</v>
      </c>
      <c r="L154" s="2">
        <v>34.64</v>
      </c>
      <c r="M154" s="2">
        <v>37.76</v>
      </c>
      <c r="N154" s="39">
        <v>63</v>
      </c>
      <c r="O154" s="13">
        <v>153</v>
      </c>
      <c r="P154" s="22"/>
      <c r="Q154" s="22"/>
      <c r="R154" s="23">
        <v>51.9</v>
      </c>
      <c r="S154" s="23">
        <v>21.4</v>
      </c>
      <c r="T154" s="23">
        <v>64.099999999999994</v>
      </c>
      <c r="U154" s="23">
        <v>63</v>
      </c>
      <c r="V154" s="13">
        <v>48</v>
      </c>
      <c r="W154" s="2"/>
      <c r="X154" s="2"/>
      <c r="Y154" s="2"/>
      <c r="Z154" s="2"/>
      <c r="AA154" s="2"/>
      <c r="AB154" s="3"/>
      <c r="AC154" s="2"/>
      <c r="AD154" s="2"/>
      <c r="AE154" s="2"/>
      <c r="AF154" s="2"/>
      <c r="AG154" s="2"/>
    </row>
    <row r="155" spans="1:33" s="4" customFormat="1">
      <c r="A155" s="1">
        <v>154</v>
      </c>
      <c r="B155" s="37">
        <v>-8.0399999999999991</v>
      </c>
      <c r="C155" s="2">
        <v>-12.78</v>
      </c>
      <c r="D155" s="2">
        <v>-42.36</v>
      </c>
      <c r="E155" s="38">
        <v>-142.34</v>
      </c>
      <c r="F155" s="2">
        <v>-15.79</v>
      </c>
      <c r="G155" s="2">
        <v>-51.31</v>
      </c>
      <c r="H155" s="39"/>
      <c r="I155" s="17">
        <v>154</v>
      </c>
      <c r="J155" s="39">
        <v>5.24</v>
      </c>
      <c r="K155" s="2">
        <v>12.6</v>
      </c>
      <c r="L155" s="2">
        <v>34.840000000000003</v>
      </c>
      <c r="M155" s="2">
        <v>37.979999999999997</v>
      </c>
      <c r="N155" s="39">
        <v>63.5</v>
      </c>
      <c r="O155" s="13">
        <v>154</v>
      </c>
      <c r="P155" s="22"/>
      <c r="Q155" s="23">
        <v>15.8</v>
      </c>
      <c r="R155" s="23">
        <v>52</v>
      </c>
      <c r="S155" s="23">
        <v>21.5</v>
      </c>
      <c r="T155" s="23">
        <v>64.3</v>
      </c>
      <c r="U155" s="23">
        <v>63.5</v>
      </c>
      <c r="V155" s="13">
        <v>47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4" customFormat="1">
      <c r="A156" s="1">
        <v>155</v>
      </c>
      <c r="B156" s="37">
        <v>-8.0299999999999994</v>
      </c>
      <c r="C156" s="2">
        <v>-12.76</v>
      </c>
      <c r="D156" s="2">
        <v>-42.28</v>
      </c>
      <c r="E156" s="38">
        <v>-142.06</v>
      </c>
      <c r="F156" s="2">
        <v>-15.75</v>
      </c>
      <c r="G156" s="2">
        <v>-51.21</v>
      </c>
      <c r="H156" s="39">
        <v>1.57</v>
      </c>
      <c r="I156" s="17">
        <v>155</v>
      </c>
      <c r="J156" s="39">
        <v>5.27</v>
      </c>
      <c r="K156" s="2">
        <v>12.66</v>
      </c>
      <c r="L156" s="2">
        <v>35.04</v>
      </c>
      <c r="M156" s="2">
        <v>38.200000000000003</v>
      </c>
      <c r="N156" s="39"/>
      <c r="O156" s="13">
        <v>155</v>
      </c>
      <c r="P156" s="22"/>
      <c r="Q156" s="22"/>
      <c r="R156" s="23">
        <v>52.1</v>
      </c>
      <c r="S156" s="23">
        <v>21.6</v>
      </c>
      <c r="T156" s="23">
        <v>64.5</v>
      </c>
      <c r="U156" s="22"/>
      <c r="V156" s="13">
        <v>46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4" customFormat="1">
      <c r="A157" s="1">
        <v>156</v>
      </c>
      <c r="B157" s="37">
        <v>-8.02</v>
      </c>
      <c r="C157" s="2">
        <v>-12.74</v>
      </c>
      <c r="D157" s="2">
        <v>-42.21</v>
      </c>
      <c r="E157" s="38">
        <v>-141.78</v>
      </c>
      <c r="F157" s="2">
        <v>-15.71</v>
      </c>
      <c r="G157" s="2">
        <v>-51.11</v>
      </c>
      <c r="H157" s="39"/>
      <c r="I157" s="17">
        <v>156</v>
      </c>
      <c r="J157" s="39">
        <v>5.3</v>
      </c>
      <c r="K157" s="2">
        <v>12.73</v>
      </c>
      <c r="L157" s="2">
        <v>35.24</v>
      </c>
      <c r="M157" s="2">
        <v>38.42</v>
      </c>
      <c r="N157" s="39">
        <v>64</v>
      </c>
      <c r="O157" s="13">
        <v>156</v>
      </c>
      <c r="P157" s="22"/>
      <c r="Q157" s="23">
        <v>15.9</v>
      </c>
      <c r="R157" s="23">
        <v>52.3</v>
      </c>
      <c r="S157" s="22"/>
      <c r="T157" s="23">
        <v>64.7</v>
      </c>
      <c r="U157" s="23">
        <v>64</v>
      </c>
      <c r="V157" s="13">
        <v>45</v>
      </c>
      <c r="W157" s="2"/>
      <c r="X157" s="2"/>
      <c r="Y157" s="3"/>
      <c r="Z157" s="2"/>
      <c r="AA157" s="2"/>
      <c r="AB157" s="3"/>
      <c r="AC157" s="2"/>
      <c r="AD157" s="2"/>
      <c r="AE157" s="2"/>
      <c r="AF157" s="2"/>
      <c r="AG157" s="2"/>
    </row>
    <row r="158" spans="1:33" s="4" customFormat="1">
      <c r="A158" s="1">
        <v>157</v>
      </c>
      <c r="B158" s="37">
        <v>-8</v>
      </c>
      <c r="C158" s="2">
        <v>-12.71</v>
      </c>
      <c r="D158" s="2">
        <v>-42.13</v>
      </c>
      <c r="E158" s="38">
        <v>-141.5</v>
      </c>
      <c r="F158" s="2">
        <v>-15.66</v>
      </c>
      <c r="G158" s="2">
        <v>-51.02</v>
      </c>
      <c r="H158" s="39">
        <v>1.58</v>
      </c>
      <c r="I158" s="17">
        <v>157</v>
      </c>
      <c r="J158" s="39">
        <v>5.32</v>
      </c>
      <c r="K158" s="2">
        <v>12.8</v>
      </c>
      <c r="L158" s="2">
        <v>35.46</v>
      </c>
      <c r="M158" s="2">
        <v>38.64</v>
      </c>
      <c r="N158" s="39"/>
      <c r="O158" s="13">
        <v>157</v>
      </c>
      <c r="P158" s="23">
        <v>9.6999999999999993</v>
      </c>
      <c r="Q158" s="22"/>
      <c r="R158" s="23">
        <v>52.4</v>
      </c>
      <c r="S158" s="23">
        <v>21.7</v>
      </c>
      <c r="T158" s="23">
        <v>64.8</v>
      </c>
      <c r="U158" s="22"/>
      <c r="V158" s="13">
        <v>44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3"/>
    </row>
    <row r="159" spans="1:33" s="4" customFormat="1">
      <c r="A159" s="1">
        <v>158</v>
      </c>
      <c r="B159" s="37">
        <v>-7.99</v>
      </c>
      <c r="C159" s="2">
        <v>-12.69</v>
      </c>
      <c r="D159" s="2">
        <v>-42.06</v>
      </c>
      <c r="E159" s="38">
        <v>-141.22</v>
      </c>
      <c r="F159" s="2">
        <v>-15.62</v>
      </c>
      <c r="G159" s="2">
        <v>-50.92</v>
      </c>
      <c r="H159" s="39"/>
      <c r="I159" s="17">
        <v>158</v>
      </c>
      <c r="J159" s="39">
        <v>5.34</v>
      </c>
      <c r="K159" s="2">
        <v>12.87</v>
      </c>
      <c r="L159" s="2">
        <v>35.659999999999997</v>
      </c>
      <c r="M159" s="2">
        <v>38.86</v>
      </c>
      <c r="N159" s="39">
        <v>64.5</v>
      </c>
      <c r="O159" s="13">
        <v>158</v>
      </c>
      <c r="P159" s="22"/>
      <c r="Q159" s="22"/>
      <c r="R159" s="23">
        <v>52.5</v>
      </c>
      <c r="S159" s="23">
        <v>21.8</v>
      </c>
      <c r="T159" s="23">
        <v>65</v>
      </c>
      <c r="U159" s="23">
        <v>64.5</v>
      </c>
      <c r="V159" s="13">
        <v>43</v>
      </c>
      <c r="W159" s="2"/>
      <c r="X159" s="2"/>
      <c r="Y159" s="2"/>
      <c r="Z159" s="2"/>
      <c r="AA159" s="2"/>
      <c r="AB159" s="3"/>
      <c r="AC159" s="2"/>
      <c r="AD159" s="2"/>
      <c r="AE159" s="2"/>
      <c r="AF159" s="2"/>
      <c r="AG159" s="2"/>
    </row>
    <row r="160" spans="1:33" s="4" customFormat="1">
      <c r="A160" s="1">
        <v>159</v>
      </c>
      <c r="B160" s="37">
        <v>-7.98</v>
      </c>
      <c r="C160" s="2">
        <v>-12.67</v>
      </c>
      <c r="D160" s="2">
        <v>-41.99</v>
      </c>
      <c r="E160" s="38">
        <v>-140.94</v>
      </c>
      <c r="F160" s="2">
        <v>-15.57</v>
      </c>
      <c r="G160" s="2">
        <v>-50.83</v>
      </c>
      <c r="H160" s="39">
        <v>1.59</v>
      </c>
      <c r="I160" s="17">
        <v>159</v>
      </c>
      <c r="J160" s="39">
        <v>5.36</v>
      </c>
      <c r="K160" s="2">
        <v>12.94</v>
      </c>
      <c r="L160" s="2">
        <v>35.86</v>
      </c>
      <c r="M160" s="2">
        <v>39.08</v>
      </c>
      <c r="N160" s="39">
        <v>65</v>
      </c>
      <c r="O160" s="13">
        <v>159</v>
      </c>
      <c r="P160" s="22"/>
      <c r="Q160" s="23">
        <v>16</v>
      </c>
      <c r="R160" s="23">
        <v>52.6</v>
      </c>
      <c r="S160" s="23">
        <v>21.9</v>
      </c>
      <c r="T160" s="23">
        <v>65.2</v>
      </c>
      <c r="U160" s="23">
        <v>65</v>
      </c>
      <c r="V160" s="13">
        <v>42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4" customFormat="1">
      <c r="A161" s="1">
        <v>160</v>
      </c>
      <c r="B161" s="37">
        <v>-7.96</v>
      </c>
      <c r="C161" s="2">
        <v>-12.64</v>
      </c>
      <c r="D161" s="2">
        <v>-41.92</v>
      </c>
      <c r="E161" s="38">
        <v>-140.66</v>
      </c>
      <c r="F161" s="2">
        <v>-15.53</v>
      </c>
      <c r="G161" s="2">
        <v>-50.73</v>
      </c>
      <c r="H161" s="39"/>
      <c r="I161" s="17">
        <v>160</v>
      </c>
      <c r="J161" s="39">
        <v>5.38</v>
      </c>
      <c r="K161" s="2">
        <v>13.01</v>
      </c>
      <c r="L161" s="2">
        <v>36.06</v>
      </c>
      <c r="M161" s="2">
        <v>39.28</v>
      </c>
      <c r="N161" s="39"/>
      <c r="O161" s="13">
        <v>160</v>
      </c>
      <c r="P161" s="22"/>
      <c r="Q161" s="22"/>
      <c r="R161" s="23">
        <v>52.8</v>
      </c>
      <c r="S161" s="22"/>
      <c r="T161" s="23">
        <v>65.400000000000006</v>
      </c>
      <c r="U161" s="22"/>
      <c r="V161" s="13">
        <v>41</v>
      </c>
      <c r="W161" s="2"/>
      <c r="X161" s="2"/>
      <c r="Y161" s="3"/>
      <c r="Z161" s="2"/>
      <c r="AA161" s="2"/>
      <c r="AB161" s="3"/>
      <c r="AC161" s="2"/>
      <c r="AD161" s="2"/>
      <c r="AE161" s="2"/>
      <c r="AF161" s="2"/>
      <c r="AG161" s="2"/>
    </row>
    <row r="162" spans="1:33" s="4" customFormat="1">
      <c r="A162" s="1">
        <v>161</v>
      </c>
      <c r="B162" s="37">
        <v>-7.95</v>
      </c>
      <c r="C162" s="2">
        <v>-12.62</v>
      </c>
      <c r="D162" s="2">
        <v>-41.84</v>
      </c>
      <c r="E162" s="38">
        <v>-140.38</v>
      </c>
      <c r="F162" s="2">
        <v>-15.48</v>
      </c>
      <c r="G162" s="2">
        <v>-50.64</v>
      </c>
      <c r="H162" s="39"/>
      <c r="I162" s="17">
        <v>161</v>
      </c>
      <c r="J162" s="39">
        <v>5.39</v>
      </c>
      <c r="K162" s="2">
        <v>13.07</v>
      </c>
      <c r="L162" s="2">
        <v>36.26</v>
      </c>
      <c r="M162" s="2">
        <v>39.5</v>
      </c>
      <c r="N162" s="39">
        <v>65.5</v>
      </c>
      <c r="O162" s="13">
        <v>161</v>
      </c>
      <c r="P162" s="23">
        <v>9.8000000000000007</v>
      </c>
      <c r="Q162" s="23">
        <v>16.100000000000001</v>
      </c>
      <c r="R162" s="23">
        <v>52.9</v>
      </c>
      <c r="S162" s="23">
        <v>22</v>
      </c>
      <c r="T162" s="23">
        <v>65.599999999999994</v>
      </c>
      <c r="U162" s="23">
        <v>65.5</v>
      </c>
      <c r="V162" s="13">
        <v>40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3"/>
    </row>
    <row r="163" spans="1:33" s="4" customFormat="1">
      <c r="A163" s="6">
        <v>162</v>
      </c>
      <c r="B163" s="37">
        <v>-7.94</v>
      </c>
      <c r="C163" s="7">
        <v>-12.6</v>
      </c>
      <c r="D163" s="2">
        <v>-41.77</v>
      </c>
      <c r="E163" s="38">
        <v>-140.1</v>
      </c>
      <c r="F163" s="7">
        <v>-15.44</v>
      </c>
      <c r="G163" s="7">
        <v>-50.54</v>
      </c>
      <c r="H163" s="39">
        <v>1.6</v>
      </c>
      <c r="I163" s="18">
        <v>162</v>
      </c>
      <c r="J163" s="39">
        <v>5.41</v>
      </c>
      <c r="K163" s="7">
        <v>13.14</v>
      </c>
      <c r="L163" s="7">
        <v>36.46</v>
      </c>
      <c r="M163" s="7">
        <v>39.72</v>
      </c>
      <c r="N163" s="39"/>
      <c r="O163" s="14">
        <v>162</v>
      </c>
      <c r="P163" s="22"/>
      <c r="Q163" s="22"/>
      <c r="R163" s="23">
        <v>53</v>
      </c>
      <c r="S163" s="23">
        <v>22.1</v>
      </c>
      <c r="T163" s="23">
        <v>65.7</v>
      </c>
      <c r="U163" s="22"/>
      <c r="V163" s="13">
        <v>39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4" customFormat="1">
      <c r="A164" s="1">
        <v>163</v>
      </c>
      <c r="B164" s="37">
        <v>-7.92</v>
      </c>
      <c r="C164" s="2">
        <v>-12.57</v>
      </c>
      <c r="D164" s="2">
        <v>-41.7</v>
      </c>
      <c r="E164" s="38">
        <v>-139.82</v>
      </c>
      <c r="F164" s="2">
        <v>-15.4</v>
      </c>
      <c r="G164" s="2">
        <v>-50.45</v>
      </c>
      <c r="H164" s="39"/>
      <c r="I164" s="17">
        <v>163</v>
      </c>
      <c r="J164" s="39">
        <v>5.42</v>
      </c>
      <c r="K164" s="2">
        <v>13.21</v>
      </c>
      <c r="L164" s="2">
        <v>36.68</v>
      </c>
      <c r="M164" s="2">
        <v>39.94</v>
      </c>
      <c r="N164" s="39">
        <v>66</v>
      </c>
      <c r="O164" s="13">
        <v>163</v>
      </c>
      <c r="P164" s="22"/>
      <c r="Q164" s="23">
        <v>16.2</v>
      </c>
      <c r="R164" s="23">
        <v>53.2</v>
      </c>
      <c r="S164" s="23">
        <v>22.2</v>
      </c>
      <c r="T164" s="23">
        <v>65.900000000000006</v>
      </c>
      <c r="U164" s="23">
        <v>66</v>
      </c>
      <c r="V164" s="13">
        <v>38</v>
      </c>
      <c r="W164" s="2"/>
      <c r="X164" s="2"/>
      <c r="Y164" s="2"/>
      <c r="Z164" s="2"/>
      <c r="AA164" s="2"/>
      <c r="AB164" s="3"/>
      <c r="AC164" s="2"/>
      <c r="AD164" s="2"/>
      <c r="AE164" s="2"/>
      <c r="AF164" s="2"/>
      <c r="AG164" s="2"/>
    </row>
    <row r="165" spans="1:33" s="4" customFormat="1">
      <c r="A165" s="1">
        <v>164</v>
      </c>
      <c r="B165" s="37">
        <v>-7.9</v>
      </c>
      <c r="C165" s="2">
        <v>-12.55</v>
      </c>
      <c r="D165" s="2">
        <v>-41.63</v>
      </c>
      <c r="E165" s="38">
        <v>-139.54</v>
      </c>
      <c r="F165" s="2">
        <v>-15.35</v>
      </c>
      <c r="G165" s="2">
        <v>-50.35</v>
      </c>
      <c r="H165" s="39">
        <v>1.61</v>
      </c>
      <c r="I165" s="17">
        <v>164</v>
      </c>
      <c r="J165" s="39">
        <v>5.43</v>
      </c>
      <c r="K165" s="2">
        <v>13.28</v>
      </c>
      <c r="L165" s="2">
        <v>36.880000000000003</v>
      </c>
      <c r="M165" s="2">
        <v>40.159999999999997</v>
      </c>
      <c r="N165" s="39">
        <v>66.5</v>
      </c>
      <c r="O165" s="13">
        <v>164</v>
      </c>
      <c r="P165" s="22"/>
      <c r="Q165" s="22"/>
      <c r="R165" s="23">
        <v>53.3</v>
      </c>
      <c r="S165" s="23">
        <v>22.3</v>
      </c>
      <c r="T165" s="23">
        <v>66.099999999999994</v>
      </c>
      <c r="U165" s="23">
        <v>66.5</v>
      </c>
      <c r="V165" s="13">
        <v>37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4" customFormat="1">
      <c r="A166" s="1">
        <v>165</v>
      </c>
      <c r="B166" s="37">
        <v>-7.88</v>
      </c>
      <c r="C166" s="2">
        <v>-12.53</v>
      </c>
      <c r="D166" s="2">
        <v>-41.55</v>
      </c>
      <c r="E166" s="38">
        <v>-139.26</v>
      </c>
      <c r="F166" s="2">
        <v>-15.31</v>
      </c>
      <c r="G166" s="2">
        <v>-50.26</v>
      </c>
      <c r="H166" s="39"/>
      <c r="I166" s="17">
        <v>165</v>
      </c>
      <c r="J166" s="39">
        <v>5.44</v>
      </c>
      <c r="K166" s="2">
        <v>13.35</v>
      </c>
      <c r="L166" s="2">
        <v>37.08</v>
      </c>
      <c r="M166" s="2">
        <v>40.380000000000003</v>
      </c>
      <c r="N166" s="39"/>
      <c r="O166" s="13">
        <v>165</v>
      </c>
      <c r="P166" s="22">
        <v>9.9</v>
      </c>
      <c r="Q166" s="23">
        <v>16.3</v>
      </c>
      <c r="R166" s="23">
        <v>53.5</v>
      </c>
      <c r="S166" s="22"/>
      <c r="T166" s="23">
        <v>66.3</v>
      </c>
      <c r="U166" s="22"/>
      <c r="V166" s="13">
        <v>36</v>
      </c>
      <c r="W166" s="2"/>
      <c r="X166" s="2"/>
      <c r="Y166" s="3"/>
      <c r="Z166" s="2"/>
      <c r="AA166" s="2"/>
      <c r="AB166" s="3"/>
      <c r="AC166" s="2"/>
      <c r="AD166" s="2"/>
      <c r="AE166" s="2"/>
      <c r="AF166" s="2"/>
      <c r="AG166" s="3"/>
    </row>
    <row r="167" spans="1:33" s="4" customFormat="1">
      <c r="A167" s="1">
        <v>166</v>
      </c>
      <c r="B167" s="37">
        <v>-7.86</v>
      </c>
      <c r="C167" s="2">
        <v>-12.5</v>
      </c>
      <c r="D167" s="2">
        <v>-41.48</v>
      </c>
      <c r="E167" s="38">
        <v>-138.97999999999999</v>
      </c>
      <c r="F167" s="2">
        <v>-15.27</v>
      </c>
      <c r="G167" s="2">
        <v>-50.17</v>
      </c>
      <c r="H167" s="39">
        <v>1.62</v>
      </c>
      <c r="I167" s="17">
        <v>166</v>
      </c>
      <c r="J167" s="39">
        <v>5.45</v>
      </c>
      <c r="K167" s="2">
        <v>13.41</v>
      </c>
      <c r="L167" s="2">
        <v>37.28</v>
      </c>
      <c r="M167" s="2">
        <v>40.6</v>
      </c>
      <c r="N167" s="39">
        <v>67</v>
      </c>
      <c r="O167" s="13">
        <v>166</v>
      </c>
      <c r="P167" s="22"/>
      <c r="Q167" s="22"/>
      <c r="R167" s="23">
        <v>53.6</v>
      </c>
      <c r="S167" s="23">
        <v>22.4</v>
      </c>
      <c r="T167" s="23">
        <v>66.5</v>
      </c>
      <c r="U167" s="23">
        <v>67</v>
      </c>
      <c r="V167" s="13">
        <v>35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s="4" customFormat="1">
      <c r="A168" s="1">
        <v>167</v>
      </c>
      <c r="B168" s="37">
        <v>-7.84</v>
      </c>
      <c r="C168" s="2">
        <v>-12.48</v>
      </c>
      <c r="D168" s="2">
        <v>-41.41</v>
      </c>
      <c r="E168" s="38">
        <v>-138.74</v>
      </c>
      <c r="F168" s="2">
        <v>-15.22</v>
      </c>
      <c r="G168" s="2">
        <v>-50.07</v>
      </c>
      <c r="H168" s="39"/>
      <c r="I168" s="17">
        <v>167</v>
      </c>
      <c r="J168" s="39">
        <v>5.46</v>
      </c>
      <c r="K168" s="2">
        <v>13.48</v>
      </c>
      <c r="L168" s="2">
        <v>37.479999999999997</v>
      </c>
      <c r="M168" s="2">
        <v>40.799999999999997</v>
      </c>
      <c r="N168" s="39"/>
      <c r="O168" s="13">
        <v>167</v>
      </c>
      <c r="P168" s="22"/>
      <c r="Q168" s="23">
        <v>16.399999999999999</v>
      </c>
      <c r="R168" s="23">
        <v>53.8</v>
      </c>
      <c r="S168" s="23">
        <v>22.5</v>
      </c>
      <c r="T168" s="23">
        <v>66.7</v>
      </c>
      <c r="U168" s="22"/>
      <c r="V168" s="13">
        <v>34</v>
      </c>
      <c r="W168" s="2"/>
      <c r="X168" s="2"/>
      <c r="Y168" s="2"/>
      <c r="Z168" s="2"/>
      <c r="AA168" s="2"/>
      <c r="AB168" s="3"/>
      <c r="AC168" s="2"/>
      <c r="AD168" s="2"/>
      <c r="AE168" s="2"/>
      <c r="AF168" s="2"/>
      <c r="AG168" s="2"/>
    </row>
    <row r="169" spans="1:33" s="4" customFormat="1">
      <c r="A169" s="1">
        <v>168</v>
      </c>
      <c r="B169" s="37">
        <v>-7.82</v>
      </c>
      <c r="C169" s="2">
        <v>-12.46</v>
      </c>
      <c r="D169" s="2">
        <v>-41.34</v>
      </c>
      <c r="E169" s="38">
        <v>-138.46</v>
      </c>
      <c r="F169" s="2">
        <v>-15.18</v>
      </c>
      <c r="G169" s="2">
        <v>-49.98</v>
      </c>
      <c r="H169" s="39">
        <v>1.63</v>
      </c>
      <c r="I169" s="17">
        <v>168</v>
      </c>
      <c r="J169" s="39">
        <v>5.47</v>
      </c>
      <c r="K169" s="2">
        <v>13.55</v>
      </c>
      <c r="L169" s="2">
        <v>37.68</v>
      </c>
      <c r="M169" s="2">
        <v>41.02</v>
      </c>
      <c r="N169" s="39">
        <v>67.5</v>
      </c>
      <c r="O169" s="13">
        <v>168</v>
      </c>
      <c r="P169" s="22"/>
      <c r="Q169" s="22"/>
      <c r="R169" s="23">
        <v>53.9</v>
      </c>
      <c r="S169" s="23">
        <v>22.6</v>
      </c>
      <c r="T169" s="23">
        <v>66.900000000000006</v>
      </c>
      <c r="U169" s="23">
        <v>67.5</v>
      </c>
      <c r="V169" s="13">
        <v>33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4" customFormat="1">
      <c r="A170" s="1">
        <v>169</v>
      </c>
      <c r="B170" s="37">
        <v>-7.8</v>
      </c>
      <c r="C170" s="2">
        <v>-12.44</v>
      </c>
      <c r="D170" s="2">
        <v>-41.27</v>
      </c>
      <c r="E170" s="38">
        <v>-138.18</v>
      </c>
      <c r="F170" s="2">
        <v>-15.14</v>
      </c>
      <c r="G170" s="2">
        <v>-49.89</v>
      </c>
      <c r="H170" s="39"/>
      <c r="I170" s="17">
        <v>169</v>
      </c>
      <c r="J170" s="39">
        <v>5.48</v>
      </c>
      <c r="K170" s="2">
        <v>13.62</v>
      </c>
      <c r="L170" s="2">
        <v>37.9</v>
      </c>
      <c r="M170" s="2">
        <v>41.24</v>
      </c>
      <c r="N170" s="39"/>
      <c r="O170" s="13">
        <v>169</v>
      </c>
      <c r="P170" s="23">
        <v>10</v>
      </c>
      <c r="Q170" s="23">
        <v>16.5</v>
      </c>
      <c r="R170" s="23">
        <v>54.1</v>
      </c>
      <c r="S170" s="23">
        <v>22.7</v>
      </c>
      <c r="T170" s="23">
        <v>67.099999999999994</v>
      </c>
      <c r="U170" s="22"/>
      <c r="V170" s="13">
        <v>32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4" customFormat="1">
      <c r="A171" s="1">
        <v>170</v>
      </c>
      <c r="B171" s="37">
        <v>-7.79</v>
      </c>
      <c r="C171" s="2">
        <v>-12.41</v>
      </c>
      <c r="D171" s="2">
        <v>-41.2</v>
      </c>
      <c r="E171" s="38">
        <v>-137.97</v>
      </c>
      <c r="F171" s="2">
        <v>-15.09</v>
      </c>
      <c r="G171" s="2">
        <v>-49.8</v>
      </c>
      <c r="H171" s="39">
        <v>1.64</v>
      </c>
      <c r="I171" s="17">
        <v>170</v>
      </c>
      <c r="J171" s="39">
        <v>5.49</v>
      </c>
      <c r="K171" s="2">
        <v>13.69</v>
      </c>
      <c r="L171" s="2">
        <v>38.1</v>
      </c>
      <c r="M171" s="2">
        <v>41.46</v>
      </c>
      <c r="N171" s="39">
        <v>68</v>
      </c>
      <c r="O171" s="13">
        <v>170</v>
      </c>
      <c r="P171" s="22"/>
      <c r="Q171" s="22"/>
      <c r="R171" s="23">
        <v>54.2</v>
      </c>
      <c r="S171" s="23">
        <v>22.8</v>
      </c>
      <c r="T171" s="23">
        <v>67.3</v>
      </c>
      <c r="U171" s="23">
        <v>68</v>
      </c>
      <c r="V171" s="13">
        <v>31</v>
      </c>
      <c r="W171" s="2"/>
      <c r="X171" s="2"/>
      <c r="Y171" s="2"/>
      <c r="Z171" s="2"/>
      <c r="AA171" s="2"/>
      <c r="AB171" s="3"/>
      <c r="AC171" s="2"/>
      <c r="AD171" s="2"/>
      <c r="AE171" s="2"/>
      <c r="AF171" s="2"/>
      <c r="AG171" s="2"/>
    </row>
    <row r="172" spans="1:33" s="4" customFormat="1">
      <c r="A172" s="6">
        <v>171</v>
      </c>
      <c r="B172" s="37">
        <v>-7.77</v>
      </c>
      <c r="C172" s="7">
        <v>-12.39</v>
      </c>
      <c r="D172" s="2">
        <v>-41.13</v>
      </c>
      <c r="E172" s="38">
        <v>-137.77000000000001</v>
      </c>
      <c r="F172" s="7">
        <v>-15.05</v>
      </c>
      <c r="G172" s="7">
        <v>-49.7</v>
      </c>
      <c r="H172" s="39"/>
      <c r="I172" s="18">
        <v>171</v>
      </c>
      <c r="J172" s="39">
        <v>5.51</v>
      </c>
      <c r="K172" s="7">
        <v>13.76</v>
      </c>
      <c r="L172" s="7">
        <v>38.299999999999997</v>
      </c>
      <c r="M172" s="7">
        <v>41.68</v>
      </c>
      <c r="N172" s="39">
        <v>68.5</v>
      </c>
      <c r="O172" s="14">
        <v>171</v>
      </c>
      <c r="P172" s="22"/>
      <c r="Q172" s="23">
        <v>16.600000000000001</v>
      </c>
      <c r="R172" s="23">
        <v>54.4</v>
      </c>
      <c r="S172" s="23">
        <v>22.9</v>
      </c>
      <c r="T172" s="23">
        <v>67.5</v>
      </c>
      <c r="U172" s="26">
        <v>68.5</v>
      </c>
      <c r="V172" s="13">
        <v>30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3"/>
    </row>
    <row r="173" spans="1:33" s="4" customFormat="1">
      <c r="A173" s="1">
        <v>172</v>
      </c>
      <c r="B173" s="37">
        <v>-7.76</v>
      </c>
      <c r="C173" s="2">
        <v>-12.37</v>
      </c>
      <c r="D173" s="2">
        <v>-41.06</v>
      </c>
      <c r="E173" s="38">
        <v>-137.56</v>
      </c>
      <c r="F173" s="2">
        <v>-15.01</v>
      </c>
      <c r="G173" s="2">
        <v>-49.61</v>
      </c>
      <c r="H173" s="39">
        <v>1.65</v>
      </c>
      <c r="I173" s="17">
        <v>172</v>
      </c>
      <c r="J173" s="39">
        <v>5.52</v>
      </c>
      <c r="K173" s="2">
        <v>13.82</v>
      </c>
      <c r="L173" s="2">
        <v>38.5</v>
      </c>
      <c r="M173" s="2">
        <v>41.9</v>
      </c>
      <c r="N173" s="39"/>
      <c r="O173" s="13">
        <v>172</v>
      </c>
      <c r="P173" s="22"/>
      <c r="Q173" s="22"/>
      <c r="R173" s="23">
        <v>54.5</v>
      </c>
      <c r="S173" s="23">
        <v>23</v>
      </c>
      <c r="T173" s="23">
        <v>67.7</v>
      </c>
      <c r="U173" s="22"/>
      <c r="V173" s="13">
        <v>29</v>
      </c>
      <c r="W173" s="2"/>
      <c r="X173" s="2"/>
      <c r="Y173" s="2"/>
      <c r="Z173" s="2"/>
      <c r="AA173" s="2"/>
      <c r="AB173" s="3"/>
      <c r="AC173" s="2"/>
      <c r="AD173" s="2"/>
      <c r="AE173" s="2"/>
      <c r="AF173" s="2"/>
      <c r="AG173" s="2"/>
    </row>
    <row r="174" spans="1:33" s="4" customFormat="1">
      <c r="A174" s="1">
        <v>173</v>
      </c>
      <c r="B174" s="37">
        <v>-7.74</v>
      </c>
      <c r="C174" s="2">
        <v>-12.34</v>
      </c>
      <c r="D174" s="2">
        <v>-40.99</v>
      </c>
      <c r="E174" s="38">
        <v>-137.36000000000001</v>
      </c>
      <c r="F174" s="2">
        <v>-14.96</v>
      </c>
      <c r="G174" s="2">
        <v>-49.52</v>
      </c>
      <c r="H174" s="39"/>
      <c r="I174" s="17">
        <v>173</v>
      </c>
      <c r="J174" s="39">
        <v>5.54</v>
      </c>
      <c r="K174" s="2">
        <v>13.89</v>
      </c>
      <c r="L174" s="2">
        <v>38.700000000000003</v>
      </c>
      <c r="M174" s="2">
        <v>42.1</v>
      </c>
      <c r="N174" s="39">
        <v>69</v>
      </c>
      <c r="O174" s="13">
        <v>173</v>
      </c>
      <c r="P174" s="23">
        <v>10.1</v>
      </c>
      <c r="Q174" s="23">
        <v>16.7</v>
      </c>
      <c r="R174" s="23">
        <v>54.7</v>
      </c>
      <c r="S174" s="23">
        <v>23.1</v>
      </c>
      <c r="T174" s="23">
        <v>68</v>
      </c>
      <c r="U174" s="23">
        <v>69</v>
      </c>
      <c r="V174" s="13">
        <v>28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4" customFormat="1">
      <c r="A175" s="1">
        <v>174</v>
      </c>
      <c r="B175" s="37">
        <v>-7.73</v>
      </c>
      <c r="C175" s="2">
        <v>-12.32</v>
      </c>
      <c r="D175" s="2">
        <v>-40.92</v>
      </c>
      <c r="E175" s="38">
        <v>-137.16</v>
      </c>
      <c r="F175" s="2">
        <v>-14.92</v>
      </c>
      <c r="G175" s="2">
        <v>-49.43</v>
      </c>
      <c r="H175" s="39">
        <v>1.66</v>
      </c>
      <c r="I175" s="17">
        <v>174</v>
      </c>
      <c r="J175" s="39">
        <v>5.55</v>
      </c>
      <c r="K175" s="2">
        <v>13.96</v>
      </c>
      <c r="L175" s="2">
        <v>38.9</v>
      </c>
      <c r="M175" s="2">
        <v>42.32</v>
      </c>
      <c r="N175" s="39"/>
      <c r="O175" s="13">
        <v>174</v>
      </c>
      <c r="P175" s="22"/>
      <c r="Q175" s="22"/>
      <c r="R175" s="23">
        <v>54.8</v>
      </c>
      <c r="S175" s="23">
        <v>23.2</v>
      </c>
      <c r="T175" s="23">
        <v>68.2</v>
      </c>
      <c r="U175" s="22"/>
      <c r="V175" s="13">
        <v>27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4" customFormat="1">
      <c r="A176" s="1">
        <v>175</v>
      </c>
      <c r="B176" s="37">
        <v>-7.71</v>
      </c>
      <c r="C176" s="2">
        <v>-12.3</v>
      </c>
      <c r="D176" s="2">
        <v>-40.85</v>
      </c>
      <c r="E176" s="38">
        <v>-136.94999999999999</v>
      </c>
      <c r="F176" s="2">
        <v>-14.88</v>
      </c>
      <c r="G176" s="2">
        <v>-49.34</v>
      </c>
      <c r="H176" s="39"/>
      <c r="I176" s="17">
        <v>175</v>
      </c>
      <c r="J176" s="39">
        <v>5.57</v>
      </c>
      <c r="K176" s="2">
        <v>14.03</v>
      </c>
      <c r="L176" s="2">
        <v>39.119999999999997</v>
      </c>
      <c r="M176" s="2">
        <v>42.54</v>
      </c>
      <c r="N176" s="39">
        <v>69.5</v>
      </c>
      <c r="O176" s="13">
        <v>175</v>
      </c>
      <c r="P176" s="22"/>
      <c r="Q176" s="23">
        <v>16.8</v>
      </c>
      <c r="R176" s="23">
        <v>55</v>
      </c>
      <c r="S176" s="23">
        <v>23.3</v>
      </c>
      <c r="T176" s="23">
        <v>68.400000000000006</v>
      </c>
      <c r="U176" s="23">
        <v>69.5</v>
      </c>
      <c r="V176" s="13">
        <v>26</v>
      </c>
      <c r="W176" s="2"/>
      <c r="X176" s="2"/>
      <c r="Y176" s="2"/>
      <c r="Z176" s="2"/>
      <c r="AA176" s="2"/>
      <c r="AB176" s="3"/>
      <c r="AC176" s="2"/>
      <c r="AD176" s="2"/>
      <c r="AE176" s="2"/>
      <c r="AF176" s="2"/>
      <c r="AG176" s="2"/>
    </row>
    <row r="177" spans="1:33" s="4" customFormat="1">
      <c r="A177" s="1">
        <v>176</v>
      </c>
      <c r="B177" s="37">
        <v>-7.7</v>
      </c>
      <c r="C177" s="2">
        <v>-12.28</v>
      </c>
      <c r="D177" s="2">
        <v>-40.78</v>
      </c>
      <c r="E177" s="38">
        <v>-136.75</v>
      </c>
      <c r="F177" s="2">
        <v>-14.84</v>
      </c>
      <c r="G177" s="2">
        <v>-49.25</v>
      </c>
      <c r="H177" s="39"/>
      <c r="I177" s="17">
        <v>176</v>
      </c>
      <c r="J177" s="39">
        <v>5.58</v>
      </c>
      <c r="K177" s="2">
        <v>14.1</v>
      </c>
      <c r="L177" s="2">
        <v>39.32</v>
      </c>
      <c r="M177" s="2">
        <v>42.76</v>
      </c>
      <c r="N177" s="39">
        <v>70</v>
      </c>
      <c r="O177" s="13">
        <v>176</v>
      </c>
      <c r="P177" s="23">
        <v>10.199999999999999</v>
      </c>
      <c r="Q177" s="22"/>
      <c r="R177" s="23">
        <v>55.2</v>
      </c>
      <c r="S177" s="22"/>
      <c r="T177" s="23">
        <v>68.599999999999994</v>
      </c>
      <c r="U177" s="23">
        <v>70</v>
      </c>
      <c r="V177" s="13">
        <v>25</v>
      </c>
      <c r="W177" s="2"/>
      <c r="X177" s="2"/>
      <c r="Y177" s="3"/>
      <c r="Z177" s="2"/>
      <c r="AA177" s="2"/>
      <c r="AB177" s="2"/>
      <c r="AC177" s="2"/>
      <c r="AD177" s="2"/>
      <c r="AE177" s="2"/>
      <c r="AF177" s="2"/>
      <c r="AG177" s="3"/>
    </row>
    <row r="178" spans="1:33" s="4" customFormat="1">
      <c r="A178" s="1">
        <v>177</v>
      </c>
      <c r="B178" s="37">
        <v>-7.68</v>
      </c>
      <c r="C178" s="2">
        <v>-12.26</v>
      </c>
      <c r="D178" s="2">
        <v>-40.71</v>
      </c>
      <c r="E178" s="38">
        <v>-136.55000000000001</v>
      </c>
      <c r="F178" s="2">
        <v>-14.8</v>
      </c>
      <c r="G178" s="2">
        <v>-49.16</v>
      </c>
      <c r="H178" s="39">
        <v>1.67</v>
      </c>
      <c r="I178" s="17">
        <v>177</v>
      </c>
      <c r="J178" s="39">
        <v>5.6</v>
      </c>
      <c r="K178" s="2">
        <v>14.17</v>
      </c>
      <c r="L178" s="2">
        <v>39.520000000000003</v>
      </c>
      <c r="M178" s="2">
        <v>42.98</v>
      </c>
      <c r="N178" s="39"/>
      <c r="O178" s="13">
        <v>177</v>
      </c>
      <c r="P178" s="22"/>
      <c r="Q178" s="23">
        <v>16.899999999999999</v>
      </c>
      <c r="R178" s="23">
        <v>55.3</v>
      </c>
      <c r="S178" s="23">
        <v>23.4</v>
      </c>
      <c r="T178" s="23">
        <v>68.900000000000006</v>
      </c>
      <c r="U178" s="22"/>
      <c r="V178" s="13">
        <v>24</v>
      </c>
      <c r="W178" s="2"/>
      <c r="X178" s="2"/>
      <c r="Y178" s="2"/>
      <c r="Z178" s="2"/>
      <c r="AA178" s="2"/>
      <c r="AB178" s="3"/>
      <c r="AC178" s="2"/>
      <c r="AD178" s="2"/>
      <c r="AE178" s="2"/>
      <c r="AF178" s="2"/>
      <c r="AG178" s="2"/>
    </row>
    <row r="179" spans="1:33" s="4" customFormat="1">
      <c r="A179" s="1">
        <v>178</v>
      </c>
      <c r="B179" s="37">
        <v>-7.67</v>
      </c>
      <c r="C179" s="2">
        <v>-12.23</v>
      </c>
      <c r="D179" s="2">
        <v>-40.64</v>
      </c>
      <c r="E179" s="38">
        <v>-136.35</v>
      </c>
      <c r="F179" s="2">
        <v>-14.75</v>
      </c>
      <c r="G179" s="2">
        <v>-49.07</v>
      </c>
      <c r="H179" s="39"/>
      <c r="I179" s="17">
        <v>178</v>
      </c>
      <c r="J179" s="39">
        <v>5.61</v>
      </c>
      <c r="K179" s="2">
        <v>14.23</v>
      </c>
      <c r="L179" s="2">
        <v>39.72</v>
      </c>
      <c r="M179" s="2">
        <v>43.2</v>
      </c>
      <c r="N179" s="39">
        <v>70.5</v>
      </c>
      <c r="O179" s="13">
        <v>178</v>
      </c>
      <c r="P179" s="22"/>
      <c r="Q179" s="23">
        <v>17</v>
      </c>
      <c r="R179" s="23">
        <v>55.5</v>
      </c>
      <c r="S179" s="23">
        <v>23.5</v>
      </c>
      <c r="T179" s="23">
        <v>69.099999999999994</v>
      </c>
      <c r="U179" s="23">
        <v>70.5</v>
      </c>
      <c r="V179" s="13">
        <v>23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4" customFormat="1">
      <c r="A180" s="1">
        <v>179</v>
      </c>
      <c r="B180" s="37">
        <v>-7.66</v>
      </c>
      <c r="C180" s="2">
        <v>-12.21</v>
      </c>
      <c r="D180" s="2">
        <v>-40.57</v>
      </c>
      <c r="E180" s="38">
        <v>-136.15</v>
      </c>
      <c r="F180" s="2">
        <v>-14.71</v>
      </c>
      <c r="G180" s="2">
        <v>-48.98</v>
      </c>
      <c r="H180" s="39">
        <v>1.68</v>
      </c>
      <c r="I180" s="17">
        <v>179</v>
      </c>
      <c r="J180" s="39">
        <v>5.63</v>
      </c>
      <c r="K180" s="2">
        <v>14.3</v>
      </c>
      <c r="L180" s="2">
        <v>39.92</v>
      </c>
      <c r="M180" s="2">
        <v>43.42</v>
      </c>
      <c r="N180" s="39"/>
      <c r="O180" s="13">
        <v>179</v>
      </c>
      <c r="P180" s="22"/>
      <c r="Q180" s="22"/>
      <c r="R180" s="23">
        <v>55.7</v>
      </c>
      <c r="S180" s="23">
        <v>23.7</v>
      </c>
      <c r="T180" s="23">
        <v>69.400000000000006</v>
      </c>
      <c r="U180" s="22"/>
      <c r="V180" s="13">
        <v>22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4" customFormat="1">
      <c r="A181" s="1">
        <v>180</v>
      </c>
      <c r="B181" s="37">
        <v>-7.64</v>
      </c>
      <c r="C181" s="2">
        <v>-12.19</v>
      </c>
      <c r="D181" s="2">
        <v>-40.5</v>
      </c>
      <c r="E181" s="38">
        <v>-135.94999999999999</v>
      </c>
      <c r="F181" s="2">
        <v>-14.67</v>
      </c>
      <c r="G181" s="2">
        <v>-48.89</v>
      </c>
      <c r="H181" s="39"/>
      <c r="I181" s="17">
        <v>180</v>
      </c>
      <c r="J181" s="39">
        <v>5.64</v>
      </c>
      <c r="K181" s="2">
        <v>14.37</v>
      </c>
      <c r="L181" s="2">
        <v>40.119999999999997</v>
      </c>
      <c r="M181" s="2">
        <v>43.62</v>
      </c>
      <c r="N181" s="39">
        <v>71</v>
      </c>
      <c r="O181" s="13">
        <v>180</v>
      </c>
      <c r="P181" s="23">
        <v>10.3</v>
      </c>
      <c r="Q181" s="23">
        <v>17.100000000000001</v>
      </c>
      <c r="R181" s="23">
        <v>55.8</v>
      </c>
      <c r="S181" s="23">
        <v>23.8</v>
      </c>
      <c r="T181" s="23">
        <v>69.599999999999994</v>
      </c>
      <c r="U181" s="23">
        <v>71</v>
      </c>
      <c r="V181" s="13">
        <v>21</v>
      </c>
      <c r="W181" s="2"/>
      <c r="X181" s="2"/>
      <c r="Y181" s="2"/>
      <c r="Z181" s="2"/>
      <c r="AA181" s="2"/>
      <c r="AB181" s="3"/>
      <c r="AC181" s="2"/>
      <c r="AD181" s="2"/>
      <c r="AE181" s="2"/>
      <c r="AF181" s="2"/>
      <c r="AG181" s="2"/>
    </row>
    <row r="182" spans="1:33" s="4" customFormat="1">
      <c r="A182" s="1">
        <v>181</v>
      </c>
      <c r="B182" s="37">
        <v>-7.63</v>
      </c>
      <c r="C182" s="2">
        <v>-12.17</v>
      </c>
      <c r="D182" s="2">
        <v>-40.43</v>
      </c>
      <c r="E182" s="38">
        <v>-135.76</v>
      </c>
      <c r="F182" s="2">
        <v>-14.63</v>
      </c>
      <c r="G182" s="2">
        <v>-48.8</v>
      </c>
      <c r="H182" s="39">
        <v>1.69</v>
      </c>
      <c r="I182" s="17">
        <v>181</v>
      </c>
      <c r="J182" s="39">
        <v>5.65</v>
      </c>
      <c r="K182" s="2">
        <v>14.44</v>
      </c>
      <c r="L182" s="2">
        <v>40.340000000000003</v>
      </c>
      <c r="M182" s="2">
        <v>43.84</v>
      </c>
      <c r="N182" s="39">
        <v>71.5</v>
      </c>
      <c r="O182" s="13">
        <v>181</v>
      </c>
      <c r="P182" s="22"/>
      <c r="Q182" s="23">
        <v>17.2</v>
      </c>
      <c r="R182" s="23">
        <v>56</v>
      </c>
      <c r="S182" s="23">
        <v>23.9</v>
      </c>
      <c r="T182" s="23">
        <v>69.900000000000006</v>
      </c>
      <c r="U182" s="23">
        <v>71.5</v>
      </c>
      <c r="V182" s="13">
        <v>20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4" customFormat="1">
      <c r="A183" s="1">
        <v>182</v>
      </c>
      <c r="B183" s="37">
        <v>-7.62</v>
      </c>
      <c r="C183" s="2">
        <v>-12.14</v>
      </c>
      <c r="D183" s="2">
        <v>-40.36</v>
      </c>
      <c r="E183" s="38">
        <v>-135.56</v>
      </c>
      <c r="F183" s="2">
        <v>-14.59</v>
      </c>
      <c r="G183" s="2">
        <v>-48.71</v>
      </c>
      <c r="H183" s="39"/>
      <c r="I183" s="17">
        <v>182</v>
      </c>
      <c r="J183" s="39">
        <v>5.67</v>
      </c>
      <c r="K183" s="2">
        <v>14.51</v>
      </c>
      <c r="L183" s="2">
        <v>40.54</v>
      </c>
      <c r="M183" s="2">
        <v>44.06</v>
      </c>
      <c r="N183" s="39"/>
      <c r="O183" s="13">
        <v>182</v>
      </c>
      <c r="P183" s="22"/>
      <c r="Q183" s="22"/>
      <c r="R183" s="23">
        <v>56.2</v>
      </c>
      <c r="S183" s="23">
        <v>24</v>
      </c>
      <c r="T183" s="23">
        <v>70.099999999999994</v>
      </c>
      <c r="U183" s="22"/>
      <c r="V183" s="13">
        <v>19</v>
      </c>
      <c r="W183" s="2"/>
      <c r="X183" s="2"/>
      <c r="Y183" s="2"/>
      <c r="Z183" s="2"/>
      <c r="AA183" s="2"/>
      <c r="AB183" s="3"/>
      <c r="AC183" s="2"/>
      <c r="AD183" s="2"/>
      <c r="AE183" s="2"/>
      <c r="AF183" s="2"/>
      <c r="AG183" s="2"/>
    </row>
    <row r="184" spans="1:33" s="4" customFormat="1">
      <c r="A184" s="1">
        <v>183</v>
      </c>
      <c r="B184" s="37">
        <v>-7.6</v>
      </c>
      <c r="C184" s="2">
        <v>-12.12</v>
      </c>
      <c r="D184" s="2">
        <v>-40.29</v>
      </c>
      <c r="E184" s="38">
        <v>-135.36000000000001</v>
      </c>
      <c r="F184" s="2">
        <v>-14.54</v>
      </c>
      <c r="G184" s="2">
        <v>-48.62</v>
      </c>
      <c r="H184" s="39">
        <v>1.7</v>
      </c>
      <c r="I184" s="17">
        <v>183</v>
      </c>
      <c r="J184" s="39">
        <v>5.68</v>
      </c>
      <c r="K184" s="2">
        <v>14.57</v>
      </c>
      <c r="L184" s="2">
        <v>40.74</v>
      </c>
      <c r="M184" s="2">
        <v>44.28</v>
      </c>
      <c r="N184" s="39">
        <v>72</v>
      </c>
      <c r="O184" s="13">
        <v>183</v>
      </c>
      <c r="P184" s="23">
        <v>10.4</v>
      </c>
      <c r="Q184" s="23">
        <v>17.3</v>
      </c>
      <c r="R184" s="23">
        <v>56.4</v>
      </c>
      <c r="S184" s="23">
        <v>24.1</v>
      </c>
      <c r="T184" s="23">
        <v>70.400000000000006</v>
      </c>
      <c r="U184" s="23">
        <v>72</v>
      </c>
      <c r="V184" s="13">
        <v>18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4" customFormat="1">
      <c r="A185" s="6">
        <v>184</v>
      </c>
      <c r="B185" s="37">
        <v>-7.59</v>
      </c>
      <c r="C185" s="7">
        <v>-12.1</v>
      </c>
      <c r="D185" s="2">
        <v>-40.22</v>
      </c>
      <c r="E185" s="38">
        <v>-135.16999999999999</v>
      </c>
      <c r="F185" s="7">
        <v>-14.5</v>
      </c>
      <c r="G185" s="7">
        <v>-48.53</v>
      </c>
      <c r="H185" s="39"/>
      <c r="I185" s="18">
        <v>184</v>
      </c>
      <c r="J185" s="39">
        <v>5.7</v>
      </c>
      <c r="K185" s="7">
        <v>14.64</v>
      </c>
      <c r="L185" s="7">
        <v>40.94</v>
      </c>
      <c r="M185" s="7">
        <v>44.5</v>
      </c>
      <c r="N185" s="39"/>
      <c r="O185" s="14">
        <v>184</v>
      </c>
      <c r="P185" s="22"/>
      <c r="Q185" s="23">
        <v>17.399999999999999</v>
      </c>
      <c r="R185" s="23">
        <v>56.6</v>
      </c>
      <c r="S185" s="23">
        <v>24.2</v>
      </c>
      <c r="T185" s="23">
        <v>70.7</v>
      </c>
      <c r="U185" s="22"/>
      <c r="V185" s="13">
        <v>17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"/>
    </row>
    <row r="186" spans="1:33" s="4" customFormat="1">
      <c r="A186" s="1">
        <v>185</v>
      </c>
      <c r="B186" s="37">
        <v>-7.58</v>
      </c>
      <c r="C186" s="2">
        <v>-12.08</v>
      </c>
      <c r="D186" s="2">
        <v>-40.15</v>
      </c>
      <c r="E186" s="38">
        <v>-134.97</v>
      </c>
      <c r="F186" s="2">
        <v>-14.46</v>
      </c>
      <c r="G186" s="2">
        <v>-48.44</v>
      </c>
      <c r="H186" s="39">
        <v>1.71</v>
      </c>
      <c r="I186" s="17">
        <v>185</v>
      </c>
      <c r="J186" s="39">
        <v>5.71</v>
      </c>
      <c r="K186" s="2">
        <v>14.71</v>
      </c>
      <c r="L186" s="2">
        <v>41.14</v>
      </c>
      <c r="M186" s="2">
        <v>44.72</v>
      </c>
      <c r="N186" s="39">
        <v>72.5</v>
      </c>
      <c r="O186" s="13">
        <v>185</v>
      </c>
      <c r="P186" s="23">
        <v>10.5</v>
      </c>
      <c r="Q186" s="22"/>
      <c r="R186" s="23">
        <v>56.8</v>
      </c>
      <c r="S186" s="23">
        <v>24.3</v>
      </c>
      <c r="T186" s="23">
        <v>71</v>
      </c>
      <c r="U186" s="23">
        <v>72.5</v>
      </c>
      <c r="V186" s="13">
        <v>16</v>
      </c>
      <c r="W186" s="2"/>
      <c r="X186" s="2"/>
      <c r="Y186" s="2"/>
      <c r="Z186" s="2"/>
      <c r="AA186" s="2"/>
      <c r="AB186" s="3"/>
      <c r="AC186" s="2"/>
      <c r="AD186" s="2"/>
      <c r="AE186" s="2"/>
      <c r="AF186" s="2"/>
      <c r="AG186" s="2"/>
    </row>
    <row r="187" spans="1:33" s="4" customFormat="1">
      <c r="A187" s="1">
        <v>186</v>
      </c>
      <c r="B187" s="37">
        <v>-7.56</v>
      </c>
      <c r="C187" s="2">
        <v>-12.06</v>
      </c>
      <c r="D187" s="2">
        <v>-40.090000000000003</v>
      </c>
      <c r="E187" s="38">
        <v>-134.77000000000001</v>
      </c>
      <c r="F187" s="2">
        <v>-14.42</v>
      </c>
      <c r="G187" s="2">
        <v>-48.35</v>
      </c>
      <c r="H187" s="39"/>
      <c r="I187" s="17">
        <v>186</v>
      </c>
      <c r="J187" s="39">
        <v>5.73</v>
      </c>
      <c r="K187" s="2">
        <v>14.78</v>
      </c>
      <c r="L187" s="2">
        <v>41.34</v>
      </c>
      <c r="M187" s="2">
        <v>44.92</v>
      </c>
      <c r="N187" s="39">
        <v>73</v>
      </c>
      <c r="O187" s="13">
        <v>186</v>
      </c>
      <c r="P187" s="22"/>
      <c r="Q187" s="23">
        <v>17.5</v>
      </c>
      <c r="R187" s="23">
        <v>57</v>
      </c>
      <c r="S187" s="23">
        <v>24.4</v>
      </c>
      <c r="T187" s="23">
        <v>71.2</v>
      </c>
      <c r="U187" s="23">
        <v>73</v>
      </c>
      <c r="V187" s="13">
        <v>15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4" customFormat="1">
      <c r="A188" s="1">
        <v>187</v>
      </c>
      <c r="B188" s="37">
        <v>-7.55</v>
      </c>
      <c r="C188" s="2">
        <v>-12.04</v>
      </c>
      <c r="D188" s="2">
        <v>-40.020000000000003</v>
      </c>
      <c r="E188" s="38">
        <v>-134.58000000000001</v>
      </c>
      <c r="F188" s="2">
        <v>-14.38</v>
      </c>
      <c r="G188" s="2">
        <v>-48.26</v>
      </c>
      <c r="H188" s="39">
        <v>1.72</v>
      </c>
      <c r="I188" s="17">
        <v>187</v>
      </c>
      <c r="J188" s="39">
        <v>5.74</v>
      </c>
      <c r="K188" s="2">
        <v>14.85</v>
      </c>
      <c r="L188" s="2">
        <v>41.56</v>
      </c>
      <c r="M188" s="2">
        <v>45.14</v>
      </c>
      <c r="N188" s="39"/>
      <c r="O188" s="13">
        <v>187</v>
      </c>
      <c r="P188" s="22"/>
      <c r="Q188" s="23">
        <v>17.600000000000001</v>
      </c>
      <c r="R188" s="23">
        <v>57.2</v>
      </c>
      <c r="S188" s="23">
        <v>24.6</v>
      </c>
      <c r="T188" s="23">
        <v>71.5</v>
      </c>
      <c r="U188" s="22"/>
      <c r="V188" s="13">
        <v>14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4" customFormat="1">
      <c r="A189" s="1">
        <v>188</v>
      </c>
      <c r="B189" s="37">
        <v>-7.54</v>
      </c>
      <c r="C189" s="2">
        <v>-12.01</v>
      </c>
      <c r="D189" s="2">
        <v>-39.950000000000003</v>
      </c>
      <c r="E189" s="38">
        <v>-134.38999999999999</v>
      </c>
      <c r="F189" s="2">
        <v>-14.34</v>
      </c>
      <c r="G189" s="2">
        <v>-48.18</v>
      </c>
      <c r="H189" s="39"/>
      <c r="I189" s="17">
        <v>188</v>
      </c>
      <c r="J189" s="39">
        <v>5.76</v>
      </c>
      <c r="K189" s="2">
        <v>14.92</v>
      </c>
      <c r="L189" s="2">
        <v>41.76</v>
      </c>
      <c r="M189" s="2">
        <v>45.36</v>
      </c>
      <c r="N189" s="39">
        <v>73.5</v>
      </c>
      <c r="O189" s="13">
        <v>188</v>
      </c>
      <c r="P189" s="23">
        <v>10.6</v>
      </c>
      <c r="Q189" s="23">
        <v>17.7</v>
      </c>
      <c r="R189" s="23">
        <v>57.4</v>
      </c>
      <c r="S189" s="23">
        <v>24.7</v>
      </c>
      <c r="T189" s="23">
        <v>71.900000000000006</v>
      </c>
      <c r="U189" s="23">
        <v>73.5</v>
      </c>
      <c r="V189" s="13">
        <v>13</v>
      </c>
      <c r="W189" s="2"/>
      <c r="X189" s="2"/>
      <c r="Y189" s="2"/>
      <c r="Z189" s="2"/>
      <c r="AA189" s="2"/>
      <c r="AB189" s="3"/>
      <c r="AC189" s="2"/>
      <c r="AD189" s="2"/>
      <c r="AE189" s="2"/>
      <c r="AF189" s="2"/>
      <c r="AG189" s="2"/>
    </row>
    <row r="190" spans="1:33" s="4" customFormat="1">
      <c r="A190" s="1">
        <v>189</v>
      </c>
      <c r="B190" s="37">
        <v>-7.52</v>
      </c>
      <c r="C190" s="2">
        <v>-11.99</v>
      </c>
      <c r="D190" s="2">
        <v>-39.880000000000003</v>
      </c>
      <c r="E190" s="38">
        <v>-134.19</v>
      </c>
      <c r="F190" s="2">
        <v>-14.3</v>
      </c>
      <c r="G190" s="2">
        <v>-48.09</v>
      </c>
      <c r="H190" s="39">
        <v>1.73</v>
      </c>
      <c r="I190" s="17">
        <v>189</v>
      </c>
      <c r="J190" s="39">
        <v>5.77</v>
      </c>
      <c r="K190" s="2">
        <v>14.98</v>
      </c>
      <c r="L190" s="2">
        <v>41.96</v>
      </c>
      <c r="M190" s="2">
        <v>45.58</v>
      </c>
      <c r="N190" s="39"/>
      <c r="O190" s="13">
        <v>189</v>
      </c>
      <c r="P190" s="22"/>
      <c r="Q190" s="22"/>
      <c r="R190" s="23">
        <v>57.7</v>
      </c>
      <c r="S190" s="23">
        <v>24.8</v>
      </c>
      <c r="T190" s="23">
        <v>72.2</v>
      </c>
      <c r="U190" s="22"/>
      <c r="V190" s="13">
        <v>12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4" customFormat="1">
      <c r="A191" s="1">
        <v>190</v>
      </c>
      <c r="B191" s="37">
        <v>-7.51</v>
      </c>
      <c r="C191" s="2">
        <v>-11.97</v>
      </c>
      <c r="D191" s="2">
        <v>-39.81</v>
      </c>
      <c r="E191" s="38">
        <v>-134</v>
      </c>
      <c r="F191" s="2">
        <v>-14.25</v>
      </c>
      <c r="G191" s="2">
        <v>-48</v>
      </c>
      <c r="H191" s="39"/>
      <c r="I191" s="17">
        <v>190</v>
      </c>
      <c r="J191" s="39">
        <v>5.78</v>
      </c>
      <c r="K191" s="2">
        <v>15.05</v>
      </c>
      <c r="L191" s="2">
        <v>42.16</v>
      </c>
      <c r="M191" s="2">
        <v>45.8</v>
      </c>
      <c r="N191" s="39">
        <v>74</v>
      </c>
      <c r="O191" s="13">
        <v>190</v>
      </c>
      <c r="P191" s="23">
        <v>10.7</v>
      </c>
      <c r="Q191" s="23">
        <v>17.8</v>
      </c>
      <c r="R191" s="23">
        <v>57.9</v>
      </c>
      <c r="S191" s="23">
        <v>25</v>
      </c>
      <c r="T191" s="23">
        <v>72.5</v>
      </c>
      <c r="U191" s="23">
        <v>74</v>
      </c>
      <c r="V191" s="13">
        <v>11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4" customFormat="1">
      <c r="A192" s="1">
        <v>191</v>
      </c>
      <c r="B192" s="37">
        <v>-7.5</v>
      </c>
      <c r="C192" s="2">
        <v>-11.95</v>
      </c>
      <c r="D192" s="2">
        <v>-39.75</v>
      </c>
      <c r="E192" s="38">
        <v>-133.81</v>
      </c>
      <c r="F192" s="2">
        <v>-14.21</v>
      </c>
      <c r="G192" s="2">
        <v>-47.91</v>
      </c>
      <c r="H192" s="39"/>
      <c r="I192" s="17">
        <v>191</v>
      </c>
      <c r="J192" s="39">
        <v>5.8</v>
      </c>
      <c r="K192" s="2">
        <v>15.12</v>
      </c>
      <c r="L192" s="2">
        <v>42.36</v>
      </c>
      <c r="M192" s="2">
        <v>46.02</v>
      </c>
      <c r="N192" s="39"/>
      <c r="O192" s="13">
        <v>191</v>
      </c>
      <c r="P192" s="22"/>
      <c r="Q192" s="23">
        <v>17.899999999999999</v>
      </c>
      <c r="R192" s="23">
        <v>58.2</v>
      </c>
      <c r="S192" s="23">
        <v>25.1</v>
      </c>
      <c r="T192" s="23">
        <v>72.900000000000006</v>
      </c>
      <c r="U192" s="22"/>
      <c r="V192" s="13">
        <v>10</v>
      </c>
      <c r="W192" s="2"/>
      <c r="X192" s="2"/>
      <c r="Y192" s="2"/>
      <c r="Z192" s="2"/>
      <c r="AA192" s="2"/>
      <c r="AB192" s="3"/>
      <c r="AC192" s="2"/>
      <c r="AD192" s="2"/>
      <c r="AE192" s="2"/>
      <c r="AF192" s="2"/>
      <c r="AG192" s="2"/>
    </row>
    <row r="193" spans="1:33" s="4" customFormat="1">
      <c r="A193" s="1">
        <v>192</v>
      </c>
      <c r="B193" s="37">
        <v>-7.48</v>
      </c>
      <c r="C193" s="2">
        <v>-11.93</v>
      </c>
      <c r="D193" s="2">
        <v>-39.68</v>
      </c>
      <c r="E193" s="38">
        <v>-133.62</v>
      </c>
      <c r="F193" s="2">
        <v>-14.17</v>
      </c>
      <c r="G193" s="2">
        <v>-47.83</v>
      </c>
      <c r="H193" s="39">
        <v>1.74</v>
      </c>
      <c r="I193" s="17">
        <v>192</v>
      </c>
      <c r="J193" s="39">
        <v>5.81</v>
      </c>
      <c r="K193" s="2">
        <v>15.19</v>
      </c>
      <c r="L193" s="2">
        <v>42.56</v>
      </c>
      <c r="M193" s="2">
        <v>46.22</v>
      </c>
      <c r="N193" s="39">
        <v>74.5</v>
      </c>
      <c r="O193" s="13">
        <v>192</v>
      </c>
      <c r="P193" s="23">
        <v>10.8</v>
      </c>
      <c r="Q193" s="23">
        <v>18</v>
      </c>
      <c r="R193" s="23">
        <v>58.4</v>
      </c>
      <c r="S193" s="23">
        <v>25.3</v>
      </c>
      <c r="T193" s="23">
        <v>73.2</v>
      </c>
      <c r="U193" s="23">
        <v>74.5</v>
      </c>
      <c r="V193" s="13">
        <v>9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4" customFormat="1">
      <c r="A194" s="1">
        <v>193</v>
      </c>
      <c r="B194" s="37">
        <v>-7.47</v>
      </c>
      <c r="C194" s="2">
        <v>-11.91</v>
      </c>
      <c r="D194" s="2">
        <v>-39.61</v>
      </c>
      <c r="E194" s="38">
        <v>-133.43</v>
      </c>
      <c r="F194" s="2">
        <v>-14.13</v>
      </c>
      <c r="G194" s="2">
        <v>-47.74</v>
      </c>
      <c r="H194" s="39"/>
      <c r="I194" s="17">
        <v>193</v>
      </c>
      <c r="J194" s="39">
        <v>5.83</v>
      </c>
      <c r="K194" s="2">
        <v>15.26</v>
      </c>
      <c r="L194" s="2">
        <v>42.76</v>
      </c>
      <c r="M194" s="2">
        <v>46.44</v>
      </c>
      <c r="N194" s="39">
        <v>75</v>
      </c>
      <c r="O194" s="13">
        <v>193</v>
      </c>
      <c r="P194" s="22"/>
      <c r="Q194" s="23">
        <v>18.100000000000001</v>
      </c>
      <c r="R194" s="23">
        <v>58.7</v>
      </c>
      <c r="S194" s="23">
        <v>25.4</v>
      </c>
      <c r="T194" s="23">
        <v>73.599999999999994</v>
      </c>
      <c r="U194" s="23">
        <v>75</v>
      </c>
      <c r="V194" s="13">
        <v>8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4" customFormat="1">
      <c r="A195" s="1">
        <v>194</v>
      </c>
      <c r="B195" s="37">
        <v>-7.46</v>
      </c>
      <c r="C195" s="2">
        <v>-11.89</v>
      </c>
      <c r="D195" s="2">
        <v>-39.549999999999997</v>
      </c>
      <c r="E195" s="38">
        <v>-133.24</v>
      </c>
      <c r="F195" s="2">
        <v>-14.09</v>
      </c>
      <c r="G195" s="2">
        <v>-47.65</v>
      </c>
      <c r="H195" s="39">
        <v>1.75</v>
      </c>
      <c r="I195" s="17">
        <v>194</v>
      </c>
      <c r="J195" s="39">
        <v>5.84</v>
      </c>
      <c r="K195" s="2">
        <v>15.33</v>
      </c>
      <c r="L195" s="2">
        <v>42.98</v>
      </c>
      <c r="M195" s="2">
        <v>46.66</v>
      </c>
      <c r="N195" s="39"/>
      <c r="O195" s="13">
        <v>194</v>
      </c>
      <c r="P195" s="23">
        <v>10.9</v>
      </c>
      <c r="Q195" s="23">
        <v>18.2</v>
      </c>
      <c r="R195" s="23">
        <v>59</v>
      </c>
      <c r="S195" s="23">
        <v>25.6</v>
      </c>
      <c r="T195" s="23">
        <v>74</v>
      </c>
      <c r="U195" s="22"/>
      <c r="V195" s="13">
        <v>7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4" customFormat="1">
      <c r="A196" s="1">
        <v>195</v>
      </c>
      <c r="B196" s="37">
        <v>-7.44</v>
      </c>
      <c r="C196" s="2">
        <v>-11.86</v>
      </c>
      <c r="D196" s="2">
        <v>-39.479999999999997</v>
      </c>
      <c r="E196" s="38">
        <v>-133.05000000000001</v>
      </c>
      <c r="F196" s="2">
        <v>-14.05</v>
      </c>
      <c r="G196" s="2">
        <v>-47.57</v>
      </c>
      <c r="H196" s="39"/>
      <c r="I196" s="17">
        <v>195</v>
      </c>
      <c r="J196" s="39">
        <v>5.85</v>
      </c>
      <c r="K196" s="2">
        <v>15.39</v>
      </c>
      <c r="L196" s="2">
        <v>43.18</v>
      </c>
      <c r="M196" s="2">
        <v>46.88</v>
      </c>
      <c r="N196" s="39">
        <v>75.5</v>
      </c>
      <c r="O196" s="13">
        <v>195</v>
      </c>
      <c r="P196" s="22"/>
      <c r="Q196" s="23">
        <v>18.3</v>
      </c>
      <c r="R196" s="23">
        <v>59.3</v>
      </c>
      <c r="S196" s="23">
        <v>25.8</v>
      </c>
      <c r="T196" s="23">
        <v>74.5</v>
      </c>
      <c r="U196" s="23">
        <v>75.5</v>
      </c>
      <c r="V196" s="13">
        <v>6</v>
      </c>
      <c r="W196" s="2"/>
      <c r="X196" s="2"/>
      <c r="Y196" s="2"/>
      <c r="Z196" s="2"/>
      <c r="AA196" s="2"/>
      <c r="AB196" s="3"/>
      <c r="AC196" s="2"/>
      <c r="AD196" s="2"/>
      <c r="AE196" s="2"/>
      <c r="AF196" s="2"/>
      <c r="AG196" s="2"/>
    </row>
    <row r="197" spans="1:33" s="4" customFormat="1">
      <c r="A197" s="1">
        <v>196</v>
      </c>
      <c r="B197" s="37">
        <v>-7.43</v>
      </c>
      <c r="C197" s="2">
        <v>-11.84</v>
      </c>
      <c r="D197" s="2">
        <v>-39.409999999999997</v>
      </c>
      <c r="E197" s="38">
        <v>-132.86000000000001</v>
      </c>
      <c r="F197" s="2">
        <v>-14.01</v>
      </c>
      <c r="G197" s="2">
        <v>-47.48</v>
      </c>
      <c r="H197" s="39">
        <v>1.76</v>
      </c>
      <c r="I197" s="17">
        <v>196</v>
      </c>
      <c r="J197" s="39">
        <v>5.87</v>
      </c>
      <c r="K197" s="2">
        <v>15.46</v>
      </c>
      <c r="L197" s="2">
        <v>43.38</v>
      </c>
      <c r="M197" s="2">
        <v>47.1</v>
      </c>
      <c r="N197" s="39"/>
      <c r="O197" s="13">
        <v>196</v>
      </c>
      <c r="P197" s="23">
        <v>11</v>
      </c>
      <c r="Q197" s="23">
        <v>18.399999999999999</v>
      </c>
      <c r="R197" s="23">
        <v>59.6</v>
      </c>
      <c r="S197" s="23">
        <v>26</v>
      </c>
      <c r="T197" s="23">
        <v>75</v>
      </c>
      <c r="U197" s="22"/>
      <c r="V197" s="13">
        <v>5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4" customFormat="1">
      <c r="A198" s="1">
        <v>197</v>
      </c>
      <c r="B198" s="37">
        <v>-7.42</v>
      </c>
      <c r="C198" s="2">
        <v>-11.82</v>
      </c>
      <c r="D198" s="2">
        <v>-39.35</v>
      </c>
      <c r="E198" s="38">
        <v>-132.66999999999999</v>
      </c>
      <c r="F198" s="2">
        <v>-13.97</v>
      </c>
      <c r="G198" s="2">
        <v>-47.39</v>
      </c>
      <c r="H198" s="39"/>
      <c r="I198" s="17">
        <v>197</v>
      </c>
      <c r="J198" s="39">
        <v>5.88</v>
      </c>
      <c r="K198" s="2">
        <v>15.53</v>
      </c>
      <c r="L198" s="2">
        <v>43.58</v>
      </c>
      <c r="M198" s="2">
        <v>47.32</v>
      </c>
      <c r="N198" s="39">
        <v>76</v>
      </c>
      <c r="O198" s="13">
        <v>197</v>
      </c>
      <c r="P198" s="23">
        <v>11.1</v>
      </c>
      <c r="Q198" s="23">
        <v>18.600000000000001</v>
      </c>
      <c r="R198" s="23">
        <v>60</v>
      </c>
      <c r="S198" s="23">
        <v>26.2</v>
      </c>
      <c r="T198" s="23">
        <v>75.5</v>
      </c>
      <c r="U198" s="23">
        <v>76</v>
      </c>
      <c r="V198" s="13">
        <v>4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"/>
    </row>
    <row r="199" spans="1:33" s="4" customFormat="1">
      <c r="A199" s="1">
        <v>198</v>
      </c>
      <c r="B199" s="37">
        <v>-7.4</v>
      </c>
      <c r="C199" s="2">
        <v>-11.8</v>
      </c>
      <c r="D199" s="2">
        <v>-39.28</v>
      </c>
      <c r="E199" s="38">
        <v>-132.47999999999999</v>
      </c>
      <c r="F199" s="2">
        <v>-13.93</v>
      </c>
      <c r="G199" s="2">
        <v>-47.31</v>
      </c>
      <c r="H199" s="39">
        <v>1.77</v>
      </c>
      <c r="I199" s="17">
        <v>198</v>
      </c>
      <c r="J199" s="39">
        <v>5.9</v>
      </c>
      <c r="K199" s="2">
        <v>15.6</v>
      </c>
      <c r="L199" s="2">
        <v>43.78</v>
      </c>
      <c r="M199" s="2">
        <v>47.52</v>
      </c>
      <c r="N199" s="39"/>
      <c r="O199" s="13">
        <v>198</v>
      </c>
      <c r="P199" s="22"/>
      <c r="Q199" s="23">
        <v>18.7</v>
      </c>
      <c r="R199" s="23">
        <v>60.4</v>
      </c>
      <c r="S199" s="23">
        <v>26.4</v>
      </c>
      <c r="T199" s="23">
        <v>76.099999999999994</v>
      </c>
      <c r="U199" s="22"/>
      <c r="V199" s="13">
        <v>3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4" customFormat="1">
      <c r="A200" s="1">
        <v>199</v>
      </c>
      <c r="B200" s="37">
        <v>-7.39</v>
      </c>
      <c r="C200" s="2">
        <v>-11.78</v>
      </c>
      <c r="D200" s="2">
        <v>-39.21</v>
      </c>
      <c r="E200" s="38">
        <v>-132.29</v>
      </c>
      <c r="F200" s="2">
        <v>-13.89</v>
      </c>
      <c r="G200" s="2">
        <v>-47.22</v>
      </c>
      <c r="H200" s="39">
        <v>1.78</v>
      </c>
      <c r="I200" s="17">
        <v>199</v>
      </c>
      <c r="J200" s="39">
        <v>5.91</v>
      </c>
      <c r="K200" s="2">
        <v>15.67</v>
      </c>
      <c r="L200" s="2">
        <v>43.98</v>
      </c>
      <c r="M200" s="2">
        <v>47.74</v>
      </c>
      <c r="N200" s="39">
        <v>76.5</v>
      </c>
      <c r="O200" s="13">
        <v>199</v>
      </c>
      <c r="P200" s="23">
        <v>11.2</v>
      </c>
      <c r="Q200" s="23">
        <v>18.899999999999999</v>
      </c>
      <c r="R200" s="23">
        <v>60.8</v>
      </c>
      <c r="S200" s="23">
        <v>26.7</v>
      </c>
      <c r="T200" s="23">
        <v>76.8</v>
      </c>
      <c r="U200" s="23">
        <v>76.5</v>
      </c>
      <c r="V200" s="13">
        <v>2</v>
      </c>
      <c r="W200" s="2"/>
      <c r="X200" s="2"/>
      <c r="Y200" s="2"/>
      <c r="Z200" s="2"/>
      <c r="AA200" s="2"/>
      <c r="AB200" s="3"/>
      <c r="AC200" s="2"/>
      <c r="AD200" s="2"/>
      <c r="AE200" s="2"/>
      <c r="AF200" s="2"/>
      <c r="AG200" s="3"/>
    </row>
    <row r="201" spans="1:33" s="4" customFormat="1">
      <c r="A201" s="1">
        <v>200</v>
      </c>
      <c r="B201" s="37">
        <v>-7.38</v>
      </c>
      <c r="C201" s="2">
        <v>-11.76</v>
      </c>
      <c r="D201" s="2">
        <v>-39.15</v>
      </c>
      <c r="E201" s="38">
        <v>-132.11000000000001</v>
      </c>
      <c r="F201" s="2">
        <v>-13.85</v>
      </c>
      <c r="G201" s="2">
        <v>-47.14</v>
      </c>
      <c r="H201" s="39">
        <v>1.79</v>
      </c>
      <c r="I201" s="17">
        <v>200</v>
      </c>
      <c r="J201" s="39">
        <v>5.93</v>
      </c>
      <c r="K201" s="2">
        <v>15.73</v>
      </c>
      <c r="L201" s="2">
        <v>44.18</v>
      </c>
      <c r="M201" s="2">
        <v>47.96</v>
      </c>
      <c r="N201" s="39">
        <v>77</v>
      </c>
      <c r="O201" s="13">
        <v>200</v>
      </c>
      <c r="P201" s="23">
        <v>11.4</v>
      </c>
      <c r="Q201" s="23">
        <v>19.2</v>
      </c>
      <c r="R201" s="23">
        <v>61.4</v>
      </c>
      <c r="S201" s="23">
        <v>27</v>
      </c>
      <c r="T201" s="23">
        <v>77.7</v>
      </c>
      <c r="U201" s="23">
        <v>77</v>
      </c>
      <c r="V201" s="13">
        <v>1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>
      <c r="A202" s="9"/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24"/>
      <c r="O202" s="4">
        <v>0</v>
      </c>
      <c r="P202" s="24"/>
      <c r="Q202" s="24"/>
      <c r="R202" s="24"/>
      <c r="S202" s="24"/>
      <c r="T202" s="24"/>
      <c r="U202" s="24"/>
      <c r="V202" s="4">
        <v>0</v>
      </c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>
      <c r="A203" s="9"/>
      <c r="B203" s="36">
        <v>60</v>
      </c>
      <c r="C203" s="4"/>
      <c r="D203" s="4"/>
      <c r="E203" s="36" t="s">
        <v>12</v>
      </c>
      <c r="F203" s="4"/>
      <c r="G203" s="4"/>
      <c r="H203" s="36" t="s">
        <v>4</v>
      </c>
      <c r="I203" s="19"/>
      <c r="J203" s="36" t="s">
        <v>11</v>
      </c>
      <c r="K203" s="4"/>
      <c r="L203" s="4"/>
      <c r="M203" s="4"/>
      <c r="N203" s="35" t="s">
        <v>13</v>
      </c>
      <c r="O203" s="15"/>
      <c r="P203" s="24"/>
      <c r="Q203" s="24"/>
      <c r="R203" s="24"/>
      <c r="S203" s="24"/>
      <c r="T203" s="24"/>
      <c r="U203" s="24"/>
      <c r="V203" s="15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s="4" customFormat="1">
      <c r="A204" s="9"/>
      <c r="I204" s="19"/>
      <c r="N204" s="24"/>
      <c r="O204" s="15"/>
      <c r="P204" s="24"/>
      <c r="Q204" s="24"/>
      <c r="R204" s="24"/>
      <c r="S204" s="24"/>
      <c r="T204" s="24"/>
      <c r="U204" s="24"/>
      <c r="V204" s="15"/>
    </row>
    <row r="205" spans="1:33" s="4" customFormat="1">
      <c r="A205" s="9"/>
      <c r="I205" s="19"/>
      <c r="N205" s="24"/>
      <c r="O205" s="15"/>
      <c r="P205" s="24"/>
      <c r="Q205" s="24"/>
      <c r="R205" s="24"/>
      <c r="S205" s="24"/>
      <c r="T205" s="24"/>
      <c r="U205" s="24"/>
      <c r="V205" s="1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Ind w dal</vt:lpstr>
      <vt:lpstr>Ind 60 m.</vt:lpstr>
      <vt:lpstr>Ind 600 m.</vt:lpstr>
      <vt:lpstr>Ind wzwyż</vt:lpstr>
      <vt:lpstr>Ind Palantówka</vt:lpstr>
      <vt:lpstr>Klas. Ind.</vt:lpstr>
      <vt:lpstr>PROTOKOŁY</vt:lpstr>
      <vt:lpstr>PUNKTACJA</vt:lpstr>
      <vt:lpstr>TABELA</vt:lpstr>
    </vt:vector>
  </TitlesOfParts>
  <Company>Stal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Divertimento Sport</cp:lastModifiedBy>
  <cp:lastPrinted>2015-05-04T07:25:44Z</cp:lastPrinted>
  <dcterms:created xsi:type="dcterms:W3CDTF">2002-05-20T21:26:31Z</dcterms:created>
  <dcterms:modified xsi:type="dcterms:W3CDTF">2015-05-04T08:02:09Z</dcterms:modified>
</cp:coreProperties>
</file>